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<sst xmlns="http://schemas.openxmlformats.org/spreadsheetml/2006/main" count="219" uniqueCount="126">
  <si>
    <t>(найменування замовника, код за ЄДРПОУ)</t>
  </si>
  <si>
    <t>Предмет закупівлі</t>
  </si>
  <si>
    <t>Код КЕКВ 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</si>
  <si>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</si>
  <si>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</si>
  <si>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</si>
  <si>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</si>
  <si>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Кам’янець-Подільського медичного училища Хмельницької області 02010959</t>
  </si>
  <si>
    <t>Всього по оплаті послуг та енергоносіїв 2270</t>
  </si>
  <si>
    <t>Всього оплата послуг (крім комунальних) 2240</t>
  </si>
  <si>
    <t>Всього</t>
  </si>
  <si>
    <t>Оплата електроенергії</t>
  </si>
  <si>
    <t>-</t>
  </si>
  <si>
    <t>Журнали реєстраційні, бухгалтерські книги, швидкозшивачі, формуляри та інші канцелярські вироби, паперові чи картонні, конверти, листівки поштові закриті</t>
  </si>
  <si>
    <t>Бензин моторний, Оливи мінеральні</t>
  </si>
  <si>
    <t>Поштові послуги</t>
  </si>
  <si>
    <t>Мишки, клавіатури, плати до принтерів</t>
  </si>
  <si>
    <t>№п/п</t>
  </si>
  <si>
    <t>Послуги із навчання працівників у сфері цивільного захисту та БЖД</t>
  </si>
  <si>
    <t>Речове забезпечення студентів сиріт</t>
  </si>
  <si>
    <t>Всьго предмети і матеріали 2210</t>
  </si>
  <si>
    <t>Всьго медикаменти та перев'язувальні матеріали матеріали 2220</t>
  </si>
  <si>
    <t>Вогнегасники</t>
  </si>
  <si>
    <t>Мітли та щітки</t>
  </si>
  <si>
    <t>Послуги дератизації та дезінсекції</t>
  </si>
  <si>
    <t>код за ДК 021:2015 - 22810000-1 Паперові чи картонні реєстраційні журнали</t>
  </si>
  <si>
    <t>код за ДК 021:2015 - 22450000-9 Друкована продукція з елементами захисту</t>
  </si>
  <si>
    <t>календарі друковані,дипломи, студентські квитки, методичні збірки</t>
  </si>
  <si>
    <t>код за ДК 021:2015 - 30190000-7  Офісне устаткування та приладдя різне</t>
  </si>
  <si>
    <t>Миючі та чистячі засоби</t>
  </si>
  <si>
    <t>код за ДК 021:2015 - 09130000-9  Нафта і дистиляти</t>
  </si>
  <si>
    <t>код за ДК 021:2015 - 44110000-4  Конструкційні матеріали</t>
  </si>
  <si>
    <t>Цемент будівельні матеріали, фарби та шпалери</t>
  </si>
  <si>
    <t>Мастильні та трансмісійні оливи</t>
  </si>
  <si>
    <t>код за ДК 021:2015 - 19510000-4 Гумові вироби</t>
  </si>
  <si>
    <t>Гумові шини, ізострічка</t>
  </si>
  <si>
    <t xml:space="preserve">код за ДК 021:2015 - 22160000-9 Буклети
</t>
  </si>
  <si>
    <t>Буклети</t>
  </si>
  <si>
    <t xml:space="preserve">код за ДК 021:2015 - 22210000-5 Газети
</t>
  </si>
  <si>
    <t>Періодичні видання</t>
  </si>
  <si>
    <t>код за ДК 021:2015 - 22850000-3 Швидкозшивачі та супутнє приладдя</t>
  </si>
  <si>
    <t>Швидкозшивачі, папки, папки з файлами, лотки для паперів</t>
  </si>
  <si>
    <t xml:space="preserve">код за ДК 021:2015 - 24210000-9 Оксиди, пероксиди та гідроксиди
</t>
  </si>
  <si>
    <t>Хімічні реактиви</t>
  </si>
  <si>
    <t>код за ДК 021:2015 - 30210000-4 Машини для обробки даних (апаратна частина)</t>
  </si>
  <si>
    <t xml:space="preserve">код за ДК 021:2015 - 31210000-1 Електрична апаратура для комутування та захисту електричних кіл
</t>
  </si>
  <si>
    <t>Електрична апаратура для комутування та захисту електричних кіл (запобіжники,щитки, розетки, вимикачі)</t>
  </si>
  <si>
    <t xml:space="preserve">код за ДК 021:2015 - 31320000-5 Електрична апаратура для комутування та захисту електричних кіл
</t>
  </si>
  <si>
    <t>Кабелі</t>
  </si>
  <si>
    <t xml:space="preserve">код за ДК 021:2015 - 31520000-7 Світильники та освітлювальна арматура
</t>
  </si>
  <si>
    <t>Світильники</t>
  </si>
  <si>
    <t>код за ДК 021:2015 - 31530000-0 Частини до світильників та освітлювального обладнання</t>
  </si>
  <si>
    <t>Лампи</t>
  </si>
  <si>
    <t>код за ДК 021:2015 - 33140000-3 Медичні матеріали</t>
  </si>
  <si>
    <t>Медичні матеріали (бин, вата, мерля, пластир…)</t>
  </si>
  <si>
    <t>код за ДК 021:2015 - 33610000-9 Лікарські засоби для лікування захворювань шлунково-кишкового тракту та розладів обміну речовин</t>
  </si>
  <si>
    <t>Лікарські засоби для лікування захворювань шлунково-кишкового тракту та розладів обміну речовин</t>
  </si>
  <si>
    <t>код за ДК 021:2015 - 33620000-2 Лікарські засоби для лікування захворювань крові, органів кровотворення та захворювань серцево-судинної системи</t>
  </si>
  <si>
    <t>Лікарські засоби для лікування захворювань крові, органів кровотворення та захворювань серцево-судинної системи</t>
  </si>
  <si>
    <t>код за ДК 021:2015 - 34320000-6 Механічні запасні частини, крім двигунів і частин двигунів</t>
  </si>
  <si>
    <t>Запчпстини до службового ТЗ</t>
  </si>
  <si>
    <t>код за ДК 021:2015 - 39110000-6 Сидіння, стільці та супутні вироби і частини до них</t>
  </si>
  <si>
    <t>код за ДК 021:2015 - 39120000-9 Столи, серванти, письмові столи та книжкові шафи</t>
  </si>
  <si>
    <t>код за ДК 021:2015 - 39510000-0 Вироби домашнього текстилю</t>
  </si>
  <si>
    <t>Жалюзі</t>
  </si>
  <si>
    <t>код за ДК 021:2015 - 44530000-4 Кріпильні деталі</t>
  </si>
  <si>
    <t>Болти, шурупи, саморізи…</t>
  </si>
  <si>
    <t>код за ДК 021:2015 - 44830000-7 Мастики, шпаклівки, замазки та розчинники</t>
  </si>
  <si>
    <t>Мастики, шпаклівки, замазки та розчинники</t>
  </si>
  <si>
    <t>код за ДК 021:2015 - 50110000-9 Послуги з ремонту і технічного обслуговування мототранспортних засобів і супутнього обладнання</t>
  </si>
  <si>
    <t>Ремонт ТЗ</t>
  </si>
  <si>
    <t>код за ДК 021:2015 - 50310000-1 Технічне обслуговування і ремонт офісної техніки</t>
  </si>
  <si>
    <t>Заправка та ремонт картриджів</t>
  </si>
  <si>
    <t>код за ДК 021:2015 - 50320000-4 Послуги з ремонту і технічного обслуговування персональних комп'ютерів</t>
  </si>
  <si>
    <t>Послуги з ремонту і технічного обслуговування персональних комп'ютерів</t>
  </si>
  <si>
    <t>код за ДК 021:2015 - 64110000-0 Поштові послуги</t>
  </si>
  <si>
    <t>код за ДК 021:2015 - 64210000-1 Послуги телефонного зв'язку та передачі даних</t>
  </si>
  <si>
    <t>Телекомунікаційні послуги</t>
  </si>
  <si>
    <t>код за ДК 021:2015 код 80400000-8 Послуги у сфері освіти для дорослих та інші освітні послуги</t>
  </si>
  <si>
    <t>Оплата водопостачання та водовідведення</t>
  </si>
  <si>
    <t>код за ДК 021:2015 - 65110000-7 Розподіл води</t>
  </si>
  <si>
    <t xml:space="preserve">код за ДК 021:2015 - 09310000-5 Електрична енергія
</t>
  </si>
  <si>
    <t>код за ДК 021:2015 код 66510000-8 Страхові послуги</t>
  </si>
  <si>
    <t>Послуги з страхування життя та ТЗ</t>
  </si>
  <si>
    <t>код за ДК 021:2015 код 79340000-9 Рекламні та маркетингові послуги</t>
  </si>
  <si>
    <t>Рекламні та маркетингові послуги</t>
  </si>
  <si>
    <t>код за ДК 021:2015 код 90510000-5 Утилізація сміття та поводження зі сміттям</t>
  </si>
  <si>
    <t>Утилізація ТПВ</t>
  </si>
  <si>
    <t>код за ДК 021:2015 код 80500000-9 Навчальні послуги</t>
  </si>
  <si>
    <t>код за ДК 021:2015 код 45260000-7 Покрівельні роботи та інші спеціалізовані будівельні роботи</t>
  </si>
  <si>
    <t>код за ДК 021:2015 код 72410000-7 Послуги провайдерів</t>
  </si>
  <si>
    <t>Послуги з обслуговування сайту</t>
  </si>
  <si>
    <t>код за ДК 021:2015 код 75250000-3 Послуги пожежних і рятувальних служб</t>
  </si>
  <si>
    <t>Послуги з протипожежного захисту</t>
  </si>
  <si>
    <t>код за ДК 021:2015 - 39220000-0 Кухонне приладдя, товари для дому та господарства і приладдя для закладів громадського харчування</t>
  </si>
  <si>
    <t>Папір, ручки, олівці, коректор, маркери, біндери, канцелярські товари, стенди, дошки</t>
  </si>
  <si>
    <t>код за ДК 016:2010 - 90670000-4 Послуги з дезінфікування та дератизування міських і сільських територій</t>
  </si>
  <si>
    <t>Послуги по підготовці та проведенню іспиту КРОК М, послуги з оброблення дипломів, ЄДЕБО</t>
  </si>
  <si>
    <t>М. П.</t>
  </si>
  <si>
    <t>(підпис)</t>
  </si>
  <si>
    <t>(ініціали та прізвище)</t>
  </si>
  <si>
    <t xml:space="preserve">Голова тендерного комітету </t>
  </si>
  <si>
    <t xml:space="preserve">Секретар тендерного комітету </t>
  </si>
  <si>
    <t>І.В. Науменко</t>
  </si>
  <si>
    <t>Вікна, двері металопластикові</t>
  </si>
  <si>
    <t>Річний план закупівель, що здійснюються без проведення процедур закупівель на 2018 рік</t>
  </si>
  <si>
    <t>2018 рік</t>
  </si>
  <si>
    <t>код за ДК 021:2015 - 39830000-9  Продукти чищення</t>
  </si>
  <si>
    <t>код за ДК 021:2015 - 09210000-4  мастильні засоби</t>
  </si>
  <si>
    <t>код за ДК 021:2015 - 42510000-4  Теплообміники кондиціонери повітря холодильне обладнання та фільтрувальні пристрої</t>
  </si>
  <si>
    <t>Распіратори</t>
  </si>
  <si>
    <t>код за ДК 021:2015 - 4422000-8  Столярні вироби</t>
  </si>
  <si>
    <t>Марлеві повязки для санітарних сумок по ЦО</t>
  </si>
  <si>
    <t>код за ДК 021:2015 - 33190000-8 Медичне обладнання та вироби медичного призначення різні</t>
  </si>
  <si>
    <t>Стіл масажний</t>
  </si>
  <si>
    <t>Меблі, підставки до стільців</t>
  </si>
  <si>
    <t>Меблі, шафа для поживних речовин</t>
  </si>
  <si>
    <t>ПК, Сканер, свіч</t>
  </si>
  <si>
    <t>код за ДК 021:2015 - 35110000-8 Протипожежне, рятувально та захисне обладнання</t>
  </si>
  <si>
    <t>Пожежні крани</t>
  </si>
  <si>
    <t>без процедури</t>
  </si>
  <si>
    <t>Поточний ремот аудиторії</t>
  </si>
  <si>
    <t>Поточний ремонт системи опалення у спорткомплексі</t>
  </si>
  <si>
    <t>Полка пластмасова</t>
  </si>
  <si>
    <t>код за ДК 021:2015 - 19520000-7 пластмасові вироби</t>
  </si>
  <si>
    <t>Поточний ремонт гуртожитку, Кам'янець-Подільського медичного училища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</si>
</sst>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22]d\ mmmm\ yyyy&quot; 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2" fontId="46" fillId="33" borderId="0" xfId="0" applyNumberFormat="1" applyFont="1" applyFill="1" applyBorder="1" applyAlignment="1">
      <alignment horizontal="center" vertical="center" wrapText="1"/>
    </xf>
    <xf numFmtId="2" fontId="48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 horizontal="right"/>
    </xf>
    <xf numFmtId="2" fontId="44" fillId="0" borderId="0" xfId="0" applyNumberFormat="1" applyFont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1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2" fontId="48" fillId="33" borderId="14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33" borderId="0" xfId="0" applyFont="1" applyFill="1" applyAlignment="1">
      <alignment horizontal="center"/>
    </xf>
    <xf numFmtId="2" fontId="44" fillId="33" borderId="0" xfId="0" applyNumberFormat="1" applyFont="1" applyFill="1" applyAlignment="1">
      <alignment horizont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top"/>
    </xf>
    <xf numFmtId="0" fontId="46" fillId="33" borderId="11" xfId="0" applyFont="1" applyFill="1" applyBorder="1" applyAlignment="1">
      <alignment horizontal="center" vertical="top" wrapText="1"/>
    </xf>
    <xf numFmtId="0" fontId="45" fillId="33" borderId="16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1" xfId="0" applyNumberFormat="1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top"/>
    </xf>
    <xf numFmtId="0" fontId="48" fillId="33" borderId="1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5" fillId="33" borderId="18" xfId="0" applyFont="1" applyFill="1" applyBorder="1" applyAlignment="1">
      <alignment horizontal="center" vertical="top"/>
    </xf>
    <xf numFmtId="2" fontId="52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0" fontId="51" fillId="33" borderId="10" xfId="0" applyFont="1" applyFill="1" applyBorder="1" applyAlignment="1">
      <alignment horizontal="center" vertical="top" wrapText="1"/>
    </xf>
    <xf numFmtId="0" fontId="45" fillId="33" borderId="16" xfId="0" applyFont="1" applyFill="1" applyBorder="1" applyAlignment="1">
      <alignment horizontal="center" vertical="top"/>
    </xf>
    <xf numFmtId="0" fontId="45" fillId="33" borderId="17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center" vertical="center" wrapText="1"/>
    </xf>
    <xf numFmtId="2" fontId="48" fillId="33" borderId="16" xfId="0" applyNumberFormat="1" applyFont="1" applyFill="1" applyBorder="1" applyAlignment="1">
      <alignment horizontal="center" vertical="center" wrapText="1"/>
    </xf>
    <xf numFmtId="2" fontId="48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61">
      <selection activeCell="F71" sqref="F71"/>
    </sheetView>
  </sheetViews>
  <sheetFormatPr defaultColWidth="9.140625" defaultRowHeight="15"/>
  <cols>
    <col min="1" max="1" width="6.00390625" style="1" customWidth="1"/>
    <col min="2" max="2" width="46.421875" style="1" customWidth="1"/>
    <col min="3" max="3" width="13.28125" style="1" customWidth="1"/>
    <col min="4" max="4" width="19.00390625" style="1" customWidth="1"/>
    <col min="5" max="5" width="14.7109375" style="1" customWidth="1"/>
    <col min="6" max="6" width="15.421875" style="1" customWidth="1"/>
    <col min="7" max="7" width="28.00390625" style="1" customWidth="1"/>
    <col min="8" max="8" width="12.28125" style="1" customWidth="1"/>
    <col min="9" max="9" width="10.28125" style="1" bestFit="1" customWidth="1"/>
    <col min="10" max="16384" width="9.140625" style="1" customWidth="1"/>
  </cols>
  <sheetData>
    <row r="1" spans="1:7" ht="20.25" customHeight="1">
      <c r="A1" s="55" t="s">
        <v>105</v>
      </c>
      <c r="B1" s="55"/>
      <c r="C1" s="55"/>
      <c r="D1" s="55"/>
      <c r="E1" s="55"/>
      <c r="F1" s="55"/>
      <c r="G1" s="55"/>
    </row>
    <row r="2" spans="1:7" ht="7.5" customHeight="1">
      <c r="A2" s="56"/>
      <c r="B2" s="56"/>
      <c r="C2" s="56"/>
      <c r="D2" s="56"/>
      <c r="E2" s="56"/>
      <c r="F2" s="56"/>
      <c r="G2" s="56"/>
    </row>
    <row r="3" spans="1:7" ht="15" customHeight="1">
      <c r="A3" s="57" t="s">
        <v>7</v>
      </c>
      <c r="B3" s="57"/>
      <c r="C3" s="57"/>
      <c r="D3" s="57"/>
      <c r="E3" s="57"/>
      <c r="F3" s="57"/>
      <c r="G3" s="57"/>
    </row>
    <row r="4" spans="1:7" ht="16.5" customHeight="1">
      <c r="A4" s="58" t="s">
        <v>0</v>
      </c>
      <c r="B4" s="58"/>
      <c r="C4" s="58"/>
      <c r="D4" s="58"/>
      <c r="E4" s="58"/>
      <c r="F4" s="58"/>
      <c r="G4" s="58"/>
    </row>
    <row r="5" spans="1:7" ht="76.5" customHeight="1">
      <c r="A5" s="37" t="s">
        <v>17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</row>
    <row r="6" spans="1:7" ht="15.7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</row>
    <row r="7" spans="1:9" s="28" customFormat="1" ht="15.75" customHeight="1">
      <c r="A7" s="39">
        <v>1</v>
      </c>
      <c r="B7" s="40" t="s">
        <v>25</v>
      </c>
      <c r="C7" s="34">
        <v>2210</v>
      </c>
      <c r="D7" s="9">
        <f>11600+526</f>
        <v>12126</v>
      </c>
      <c r="E7" s="34" t="s">
        <v>12</v>
      </c>
      <c r="F7" s="54" t="s">
        <v>106</v>
      </c>
      <c r="G7" s="41" t="s">
        <v>13</v>
      </c>
      <c r="I7" s="29"/>
    </row>
    <row r="8" spans="1:9" s="28" customFormat="1" ht="17.25" customHeight="1">
      <c r="A8" s="42">
        <v>2</v>
      </c>
      <c r="B8" s="40" t="s">
        <v>40</v>
      </c>
      <c r="C8" s="34">
        <v>2210</v>
      </c>
      <c r="D8" s="9">
        <v>2300</v>
      </c>
      <c r="E8" s="32"/>
      <c r="F8" s="54" t="s">
        <v>106</v>
      </c>
      <c r="G8" s="43" t="s">
        <v>41</v>
      </c>
      <c r="I8" s="29"/>
    </row>
    <row r="9" spans="1:7" s="28" customFormat="1" ht="35.25" customHeight="1">
      <c r="A9" s="42">
        <v>3</v>
      </c>
      <c r="B9" s="40" t="s">
        <v>36</v>
      </c>
      <c r="C9" s="34">
        <v>2210</v>
      </c>
      <c r="D9" s="9">
        <v>5000</v>
      </c>
      <c r="E9" s="32"/>
      <c r="F9" s="54" t="s">
        <v>106</v>
      </c>
      <c r="G9" s="43" t="s">
        <v>37</v>
      </c>
    </row>
    <row r="10" spans="1:7" s="28" customFormat="1" ht="42.75" customHeight="1">
      <c r="A10" s="39">
        <v>4</v>
      </c>
      <c r="B10" s="40" t="s">
        <v>26</v>
      </c>
      <c r="C10" s="34">
        <v>2210</v>
      </c>
      <c r="D10" s="9">
        <v>6000</v>
      </c>
      <c r="E10" s="34" t="s">
        <v>12</v>
      </c>
      <c r="F10" s="54" t="s">
        <v>106</v>
      </c>
      <c r="G10" s="40" t="s">
        <v>27</v>
      </c>
    </row>
    <row r="11" spans="1:7" s="28" customFormat="1" ht="35.25" customHeight="1">
      <c r="A11" s="42">
        <v>5</v>
      </c>
      <c r="B11" s="40" t="s">
        <v>28</v>
      </c>
      <c r="C11" s="34">
        <v>2210</v>
      </c>
      <c r="D11" s="9">
        <v>14000</v>
      </c>
      <c r="E11" s="32"/>
      <c r="F11" s="54" t="s">
        <v>106</v>
      </c>
      <c r="G11" s="43" t="s">
        <v>95</v>
      </c>
    </row>
    <row r="12" spans="1:7" s="28" customFormat="1" ht="17.25" customHeight="1">
      <c r="A12" s="42">
        <v>6</v>
      </c>
      <c r="B12" s="40" t="s">
        <v>107</v>
      </c>
      <c r="C12" s="34">
        <v>2210</v>
      </c>
      <c r="D12" s="9">
        <f>12524+1500</f>
        <v>14024</v>
      </c>
      <c r="E12" s="32"/>
      <c r="F12" s="54" t="s">
        <v>106</v>
      </c>
      <c r="G12" s="43" t="s">
        <v>29</v>
      </c>
    </row>
    <row r="13" spans="1:7" s="28" customFormat="1" ht="35.25" customHeight="1">
      <c r="A13" s="39">
        <v>7</v>
      </c>
      <c r="B13" s="40" t="s">
        <v>108</v>
      </c>
      <c r="C13" s="34">
        <v>2210</v>
      </c>
      <c r="D13" s="9">
        <v>3000</v>
      </c>
      <c r="E13" s="34" t="s">
        <v>12</v>
      </c>
      <c r="F13" s="54" t="s">
        <v>106</v>
      </c>
      <c r="G13" s="40" t="s">
        <v>33</v>
      </c>
    </row>
    <row r="14" spans="1:9" s="28" customFormat="1" ht="15.75" customHeight="1">
      <c r="A14" s="42">
        <v>8</v>
      </c>
      <c r="B14" s="40" t="s">
        <v>30</v>
      </c>
      <c r="C14" s="34">
        <v>2210</v>
      </c>
      <c r="D14" s="9">
        <v>22000</v>
      </c>
      <c r="E14" s="34" t="s">
        <v>12</v>
      </c>
      <c r="F14" s="54" t="s">
        <v>106</v>
      </c>
      <c r="G14" s="40" t="s">
        <v>14</v>
      </c>
      <c r="I14" s="29"/>
    </row>
    <row r="15" spans="1:7" s="28" customFormat="1" ht="38.25" customHeight="1">
      <c r="A15" s="42">
        <v>9</v>
      </c>
      <c r="B15" s="40" t="s">
        <v>31</v>
      </c>
      <c r="C15" s="34">
        <v>2210</v>
      </c>
      <c r="D15" s="9">
        <v>3200</v>
      </c>
      <c r="E15" s="34" t="s">
        <v>12</v>
      </c>
      <c r="F15" s="54" t="s">
        <v>106</v>
      </c>
      <c r="G15" s="40" t="s">
        <v>32</v>
      </c>
    </row>
    <row r="16" spans="1:7" s="28" customFormat="1" ht="27" customHeight="1">
      <c r="A16" s="39">
        <v>10</v>
      </c>
      <c r="B16" s="40" t="s">
        <v>34</v>
      </c>
      <c r="C16" s="34">
        <v>2210</v>
      </c>
      <c r="D16" s="9">
        <v>150</v>
      </c>
      <c r="E16" s="34" t="s">
        <v>12</v>
      </c>
      <c r="F16" s="54" t="s">
        <v>106</v>
      </c>
      <c r="G16" s="40" t="s">
        <v>35</v>
      </c>
    </row>
    <row r="17" spans="1:7" s="28" customFormat="1" ht="27" customHeight="1">
      <c r="A17" s="42">
        <v>11</v>
      </c>
      <c r="B17" s="40" t="s">
        <v>109</v>
      </c>
      <c r="C17" s="34">
        <v>2210</v>
      </c>
      <c r="D17" s="9">
        <v>8000</v>
      </c>
      <c r="E17" s="34" t="s">
        <v>12</v>
      </c>
      <c r="F17" s="54" t="s">
        <v>106</v>
      </c>
      <c r="G17" s="40" t="s">
        <v>110</v>
      </c>
    </row>
    <row r="18" spans="1:7" s="28" customFormat="1" ht="27" customHeight="1">
      <c r="A18" s="42">
        <v>12</v>
      </c>
      <c r="B18" s="40" t="s">
        <v>111</v>
      </c>
      <c r="C18" s="34">
        <v>2210</v>
      </c>
      <c r="D18" s="9">
        <v>10300</v>
      </c>
      <c r="E18" s="34"/>
      <c r="F18" s="54" t="s">
        <v>106</v>
      </c>
      <c r="G18" s="40" t="s">
        <v>104</v>
      </c>
    </row>
    <row r="19" spans="1:7" s="28" customFormat="1" ht="15" customHeight="1">
      <c r="A19" s="39">
        <v>13</v>
      </c>
      <c r="B19" s="40" t="s">
        <v>38</v>
      </c>
      <c r="C19" s="34">
        <v>2210</v>
      </c>
      <c r="D19" s="9">
        <v>10000</v>
      </c>
      <c r="E19" s="34" t="s">
        <v>12</v>
      </c>
      <c r="F19" s="54" t="s">
        <v>106</v>
      </c>
      <c r="G19" s="40" t="s">
        <v>39</v>
      </c>
    </row>
    <row r="20" spans="1:9" s="30" customFormat="1" ht="15.75" customHeight="1">
      <c r="A20" s="42">
        <v>14</v>
      </c>
      <c r="B20" s="40" t="s">
        <v>42</v>
      </c>
      <c r="C20" s="34">
        <v>2210</v>
      </c>
      <c r="D20" s="9">
        <v>5000</v>
      </c>
      <c r="E20" s="32" t="s">
        <v>12</v>
      </c>
      <c r="F20" s="54" t="s">
        <v>106</v>
      </c>
      <c r="G20" s="40" t="s">
        <v>43</v>
      </c>
      <c r="I20" s="31"/>
    </row>
    <row r="21" spans="1:7" s="30" customFormat="1" ht="48" customHeight="1">
      <c r="A21" s="42">
        <v>15</v>
      </c>
      <c r="B21" s="40" t="s">
        <v>45</v>
      </c>
      <c r="C21" s="34">
        <v>2210</v>
      </c>
      <c r="D21" s="9">
        <v>100</v>
      </c>
      <c r="E21" s="34" t="s">
        <v>12</v>
      </c>
      <c r="F21" s="54" t="s">
        <v>106</v>
      </c>
      <c r="G21" s="40" t="s">
        <v>46</v>
      </c>
    </row>
    <row r="22" spans="1:9" s="30" customFormat="1" ht="15.75" customHeight="1">
      <c r="A22" s="39">
        <v>16</v>
      </c>
      <c r="B22" s="40" t="s">
        <v>47</v>
      </c>
      <c r="C22" s="34">
        <v>2210</v>
      </c>
      <c r="D22" s="9">
        <v>3000</v>
      </c>
      <c r="E22" s="34" t="s">
        <v>12</v>
      </c>
      <c r="F22" s="54" t="s">
        <v>106</v>
      </c>
      <c r="G22" s="40" t="s">
        <v>48</v>
      </c>
      <c r="I22" s="31"/>
    </row>
    <row r="23" spans="1:7" s="30" customFormat="1" ht="39.75" customHeight="1">
      <c r="A23" s="42">
        <v>17</v>
      </c>
      <c r="B23" s="40" t="s">
        <v>49</v>
      </c>
      <c r="C23" s="34">
        <v>2210</v>
      </c>
      <c r="D23" s="9">
        <v>13000</v>
      </c>
      <c r="E23" s="34" t="s">
        <v>12</v>
      </c>
      <c r="F23" s="54" t="s">
        <v>106</v>
      </c>
      <c r="G23" s="40" t="s">
        <v>50</v>
      </c>
    </row>
    <row r="24" spans="1:9" s="28" customFormat="1" ht="15.75" customHeight="1">
      <c r="A24" s="42">
        <v>18</v>
      </c>
      <c r="B24" s="40" t="s">
        <v>51</v>
      </c>
      <c r="C24" s="34">
        <v>2210</v>
      </c>
      <c r="D24" s="9">
        <f>1750+6000</f>
        <v>7750</v>
      </c>
      <c r="E24" s="34" t="s">
        <v>12</v>
      </c>
      <c r="F24" s="54" t="s">
        <v>106</v>
      </c>
      <c r="G24" s="43" t="s">
        <v>52</v>
      </c>
      <c r="I24" s="29"/>
    </row>
    <row r="25" spans="1:7" s="28" customFormat="1" ht="38.25" customHeight="1">
      <c r="A25" s="39">
        <v>19</v>
      </c>
      <c r="B25" s="40" t="s">
        <v>53</v>
      </c>
      <c r="C25" s="34">
        <v>2210</v>
      </c>
      <c r="D25" s="9">
        <v>250</v>
      </c>
      <c r="E25" s="34" t="s">
        <v>12</v>
      </c>
      <c r="F25" s="54" t="s">
        <v>106</v>
      </c>
      <c r="G25" s="40" t="s">
        <v>112</v>
      </c>
    </row>
    <row r="26" spans="1:9" s="28" customFormat="1" ht="13.5" customHeight="1">
      <c r="A26" s="42">
        <v>20</v>
      </c>
      <c r="B26" s="40" t="s">
        <v>59</v>
      </c>
      <c r="C26" s="34">
        <v>2210</v>
      </c>
      <c r="D26" s="9">
        <v>15000</v>
      </c>
      <c r="E26" s="34" t="s">
        <v>12</v>
      </c>
      <c r="F26" s="54" t="s">
        <v>106</v>
      </c>
      <c r="G26" s="40" t="s">
        <v>60</v>
      </c>
      <c r="I26" s="29"/>
    </row>
    <row r="27" spans="1:7" s="28" customFormat="1" ht="30.75" customHeight="1">
      <c r="A27" s="42">
        <v>21</v>
      </c>
      <c r="B27" s="40" t="s">
        <v>124</v>
      </c>
      <c r="C27" s="34">
        <v>2210</v>
      </c>
      <c r="D27" s="9">
        <v>1200</v>
      </c>
      <c r="E27" s="34" t="s">
        <v>12</v>
      </c>
      <c r="F27" s="54" t="s">
        <v>106</v>
      </c>
      <c r="G27" s="40" t="s">
        <v>123</v>
      </c>
    </row>
    <row r="28" spans="1:9" s="30" customFormat="1" ht="25.5">
      <c r="A28" s="39">
        <v>22</v>
      </c>
      <c r="B28" s="40" t="s">
        <v>113</v>
      </c>
      <c r="C28" s="34">
        <v>2210</v>
      </c>
      <c r="D28" s="17">
        <v>3500</v>
      </c>
      <c r="E28" s="34" t="s">
        <v>12</v>
      </c>
      <c r="F28" s="54" t="s">
        <v>106</v>
      </c>
      <c r="G28" s="43" t="s">
        <v>114</v>
      </c>
      <c r="I28" s="31"/>
    </row>
    <row r="29" spans="1:7" s="30" customFormat="1" ht="29.25" customHeight="1">
      <c r="A29" s="42">
        <v>23</v>
      </c>
      <c r="B29" s="40" t="s">
        <v>61</v>
      </c>
      <c r="C29" s="34">
        <v>2210</v>
      </c>
      <c r="D29" s="9">
        <v>3000</v>
      </c>
      <c r="E29" s="34" t="s">
        <v>12</v>
      </c>
      <c r="F29" s="54" t="s">
        <v>106</v>
      </c>
      <c r="G29" s="40" t="s">
        <v>115</v>
      </c>
    </row>
    <row r="30" spans="1:9" s="28" customFormat="1" ht="15.75" customHeight="1">
      <c r="A30" s="42">
        <v>24</v>
      </c>
      <c r="B30" s="40" t="s">
        <v>62</v>
      </c>
      <c r="C30" s="34">
        <v>2210</v>
      </c>
      <c r="D30" s="9">
        <v>8300</v>
      </c>
      <c r="E30" s="34" t="s">
        <v>12</v>
      </c>
      <c r="F30" s="54" t="s">
        <v>106</v>
      </c>
      <c r="G30" s="40" t="s">
        <v>116</v>
      </c>
      <c r="I30" s="29"/>
    </row>
    <row r="31" spans="1:7" s="28" customFormat="1" ht="29.25" customHeight="1">
      <c r="A31" s="39">
        <v>25</v>
      </c>
      <c r="B31" s="40" t="s">
        <v>63</v>
      </c>
      <c r="C31" s="34">
        <v>2210</v>
      </c>
      <c r="D31" s="9">
        <v>18000</v>
      </c>
      <c r="E31" s="34" t="s">
        <v>12</v>
      </c>
      <c r="F31" s="54" t="s">
        <v>106</v>
      </c>
      <c r="G31" s="40" t="s">
        <v>64</v>
      </c>
    </row>
    <row r="32" spans="1:7" s="30" customFormat="1" ht="15.75" customHeight="1">
      <c r="A32" s="42">
        <v>26</v>
      </c>
      <c r="B32" s="40" t="s">
        <v>44</v>
      </c>
      <c r="C32" s="34">
        <v>2210</v>
      </c>
      <c r="D32" s="9">
        <v>13300</v>
      </c>
      <c r="E32" s="34" t="s">
        <v>12</v>
      </c>
      <c r="F32" s="54" t="s">
        <v>106</v>
      </c>
      <c r="G32" s="40" t="s">
        <v>117</v>
      </c>
    </row>
    <row r="33" spans="1:9" s="28" customFormat="1" ht="15.75" customHeight="1">
      <c r="A33" s="42">
        <v>27</v>
      </c>
      <c r="B33" s="40" t="s">
        <v>118</v>
      </c>
      <c r="C33" s="34">
        <v>2210</v>
      </c>
      <c r="D33" s="9">
        <v>103100</v>
      </c>
      <c r="E33" s="34" t="s">
        <v>12</v>
      </c>
      <c r="F33" s="54" t="s">
        <v>106</v>
      </c>
      <c r="G33" s="40" t="s">
        <v>119</v>
      </c>
      <c r="I33" s="29"/>
    </row>
    <row r="34" spans="1:7" s="28" customFormat="1" ht="35.25" customHeight="1">
      <c r="A34" s="39">
        <v>28</v>
      </c>
      <c r="B34" s="40" t="s">
        <v>65</v>
      </c>
      <c r="C34" s="32">
        <v>2210</v>
      </c>
      <c r="D34" s="9">
        <v>200</v>
      </c>
      <c r="E34" s="34" t="s">
        <v>12</v>
      </c>
      <c r="F34" s="54" t="s">
        <v>106</v>
      </c>
      <c r="G34" s="43" t="s">
        <v>66</v>
      </c>
    </row>
    <row r="35" spans="1:9" s="28" customFormat="1" ht="15.75" customHeight="1">
      <c r="A35" s="42">
        <v>29</v>
      </c>
      <c r="B35" s="40" t="s">
        <v>67</v>
      </c>
      <c r="C35" s="32">
        <v>2210</v>
      </c>
      <c r="D35" s="9">
        <v>550</v>
      </c>
      <c r="E35" s="34" t="s">
        <v>12</v>
      </c>
      <c r="F35" s="54" t="s">
        <v>106</v>
      </c>
      <c r="G35" s="43" t="s">
        <v>68</v>
      </c>
      <c r="I35" s="29"/>
    </row>
    <row r="36" spans="1:7" s="28" customFormat="1" ht="30.75" customHeight="1">
      <c r="A36" s="42">
        <v>30</v>
      </c>
      <c r="B36" s="40" t="s">
        <v>67</v>
      </c>
      <c r="C36" s="32">
        <v>2210</v>
      </c>
      <c r="D36" s="9">
        <v>1000</v>
      </c>
      <c r="E36" s="34" t="s">
        <v>12</v>
      </c>
      <c r="F36" s="54" t="s">
        <v>106</v>
      </c>
      <c r="G36" s="43" t="s">
        <v>22</v>
      </c>
    </row>
    <row r="37" spans="1:9" s="28" customFormat="1" ht="15.75" customHeight="1">
      <c r="A37" s="39">
        <v>31</v>
      </c>
      <c r="B37" s="40" t="s">
        <v>94</v>
      </c>
      <c r="C37" s="36">
        <v>2210</v>
      </c>
      <c r="D37" s="18">
        <v>100</v>
      </c>
      <c r="E37" s="35" t="s">
        <v>12</v>
      </c>
      <c r="F37" s="54" t="s">
        <v>106</v>
      </c>
      <c r="G37" s="44" t="s">
        <v>23</v>
      </c>
      <c r="I37" s="29"/>
    </row>
    <row r="38" spans="1:7" s="28" customFormat="1" ht="54" customHeight="1">
      <c r="A38" s="42">
        <v>32</v>
      </c>
      <c r="B38" s="40" t="s">
        <v>44</v>
      </c>
      <c r="C38" s="35">
        <v>2210</v>
      </c>
      <c r="D38" s="18">
        <v>200</v>
      </c>
      <c r="E38" s="35" t="s">
        <v>12</v>
      </c>
      <c r="F38" s="54" t="s">
        <v>106</v>
      </c>
      <c r="G38" s="45" t="s">
        <v>16</v>
      </c>
    </row>
    <row r="39" spans="1:9" s="28" customFormat="1" ht="15.75" customHeight="1">
      <c r="A39" s="42">
        <v>33</v>
      </c>
      <c r="B39" s="36" t="s">
        <v>19</v>
      </c>
      <c r="C39" s="36">
        <v>2210</v>
      </c>
      <c r="D39" s="18">
        <v>3200</v>
      </c>
      <c r="E39" s="36"/>
      <c r="F39" s="54" t="s">
        <v>106</v>
      </c>
      <c r="G39" s="36"/>
      <c r="I39" s="29"/>
    </row>
    <row r="40" spans="1:7" s="28" customFormat="1" ht="47.25" customHeight="1">
      <c r="A40" s="37"/>
      <c r="B40" s="46" t="s">
        <v>20</v>
      </c>
      <c r="C40" s="34"/>
      <c r="D40" s="47">
        <f>SUM(D7:D39)</f>
        <v>309850</v>
      </c>
      <c r="E40" s="34"/>
      <c r="F40" s="34"/>
      <c r="G40" s="40"/>
    </row>
    <row r="41" spans="1:9" s="28" customFormat="1" ht="15.75" customHeight="1">
      <c r="A41" s="42">
        <v>34</v>
      </c>
      <c r="B41" s="40" t="s">
        <v>55</v>
      </c>
      <c r="C41" s="32">
        <v>2220</v>
      </c>
      <c r="D41" s="47">
        <v>800</v>
      </c>
      <c r="E41" s="32" t="s">
        <v>120</v>
      </c>
      <c r="F41" s="32" t="s">
        <v>106</v>
      </c>
      <c r="G41" s="48" t="s">
        <v>56</v>
      </c>
      <c r="I41" s="29"/>
    </row>
    <row r="42" spans="1:7" s="28" customFormat="1" ht="90">
      <c r="A42" s="42">
        <v>35</v>
      </c>
      <c r="B42" s="40" t="s">
        <v>57</v>
      </c>
      <c r="C42" s="32">
        <v>2220</v>
      </c>
      <c r="D42" s="47">
        <v>800</v>
      </c>
      <c r="E42" s="32" t="s">
        <v>120</v>
      </c>
      <c r="F42" s="32" t="s">
        <v>106</v>
      </c>
      <c r="G42" s="48" t="s">
        <v>58</v>
      </c>
    </row>
    <row r="43" spans="1:9" s="28" customFormat="1" ht="15.75" customHeight="1">
      <c r="A43" s="42">
        <v>36</v>
      </c>
      <c r="B43" s="40" t="s">
        <v>53</v>
      </c>
      <c r="C43" s="34">
        <v>2220</v>
      </c>
      <c r="D43" s="47">
        <v>600</v>
      </c>
      <c r="E43" s="32" t="s">
        <v>120</v>
      </c>
      <c r="F43" s="32" t="str">
        <f>F42</f>
        <v>2018 рік</v>
      </c>
      <c r="G43" s="32" t="s">
        <v>54</v>
      </c>
      <c r="I43" s="29"/>
    </row>
    <row r="44" spans="1:7" s="28" customFormat="1" ht="41.25" customHeight="1">
      <c r="A44" s="49"/>
      <c r="B44" s="46" t="s">
        <v>21</v>
      </c>
      <c r="C44" s="33"/>
      <c r="D44" s="50">
        <f>SUM(D41:D43)</f>
        <v>2200</v>
      </c>
      <c r="E44" s="34"/>
      <c r="F44" s="34"/>
      <c r="G44" s="40"/>
    </row>
    <row r="45" spans="1:7" s="28" customFormat="1" ht="39.75" customHeight="1">
      <c r="A45" s="39">
        <v>37</v>
      </c>
      <c r="B45" s="40" t="s">
        <v>69</v>
      </c>
      <c r="C45" s="34">
        <v>2240</v>
      </c>
      <c r="D45" s="17">
        <v>2000</v>
      </c>
      <c r="E45" s="34" t="s">
        <v>12</v>
      </c>
      <c r="F45" s="34" t="s">
        <v>106</v>
      </c>
      <c r="G45" s="40" t="s">
        <v>70</v>
      </c>
    </row>
    <row r="46" spans="1:9" s="28" customFormat="1" ht="15.75" customHeight="1">
      <c r="A46" s="39">
        <v>38</v>
      </c>
      <c r="B46" s="40" t="s">
        <v>71</v>
      </c>
      <c r="C46" s="34">
        <v>2240</v>
      </c>
      <c r="D46" s="17">
        <f>2000+3000</f>
        <v>5000</v>
      </c>
      <c r="E46" s="34" t="s">
        <v>12</v>
      </c>
      <c r="F46" s="34" t="str">
        <f>F45</f>
        <v>2018 рік</v>
      </c>
      <c r="G46" s="40" t="s">
        <v>72</v>
      </c>
      <c r="I46" s="29"/>
    </row>
    <row r="47" spans="1:7" s="28" customFormat="1" ht="39.75" customHeight="1">
      <c r="A47" s="39">
        <v>39</v>
      </c>
      <c r="B47" s="40" t="s">
        <v>73</v>
      </c>
      <c r="C47" s="34">
        <v>2240</v>
      </c>
      <c r="D47" s="17">
        <f>6000+18000</f>
        <v>24000</v>
      </c>
      <c r="E47" s="34" t="s">
        <v>12</v>
      </c>
      <c r="F47" s="34" t="str">
        <f aca="true" t="shared" si="0" ref="F47:F61">F46</f>
        <v>2018 рік</v>
      </c>
      <c r="G47" s="40" t="s">
        <v>74</v>
      </c>
    </row>
    <row r="48" spans="1:9" s="28" customFormat="1" ht="15.75" customHeight="1">
      <c r="A48" s="39">
        <v>40</v>
      </c>
      <c r="B48" s="40" t="s">
        <v>75</v>
      </c>
      <c r="C48" s="34">
        <v>2240</v>
      </c>
      <c r="D48" s="17">
        <f>200+500</f>
        <v>700</v>
      </c>
      <c r="E48" s="34" t="s">
        <v>12</v>
      </c>
      <c r="F48" s="34" t="str">
        <f t="shared" si="0"/>
        <v>2018 рік</v>
      </c>
      <c r="G48" s="40" t="s">
        <v>15</v>
      </c>
      <c r="I48" s="29"/>
    </row>
    <row r="49" spans="1:7" s="28" customFormat="1" ht="30" customHeight="1">
      <c r="A49" s="39">
        <v>41</v>
      </c>
      <c r="B49" s="40" t="s">
        <v>76</v>
      </c>
      <c r="C49" s="34">
        <v>2240</v>
      </c>
      <c r="D49" s="17">
        <f>864+9900</f>
        <v>10764</v>
      </c>
      <c r="E49" s="34" t="s">
        <v>12</v>
      </c>
      <c r="F49" s="34" t="str">
        <f t="shared" si="0"/>
        <v>2018 рік</v>
      </c>
      <c r="G49" s="40" t="s">
        <v>77</v>
      </c>
    </row>
    <row r="50" spans="1:9" s="28" customFormat="1" ht="39.75" customHeight="1">
      <c r="A50" s="39">
        <v>42</v>
      </c>
      <c r="B50" s="40" t="s">
        <v>78</v>
      </c>
      <c r="C50" s="34">
        <v>2240</v>
      </c>
      <c r="D50" s="17">
        <f>8000+3477</f>
        <v>11477</v>
      </c>
      <c r="E50" s="34" t="s">
        <v>12</v>
      </c>
      <c r="F50" s="34" t="str">
        <f t="shared" si="0"/>
        <v>2018 рік</v>
      </c>
      <c r="G50" s="40" t="s">
        <v>97</v>
      </c>
      <c r="I50" s="29"/>
    </row>
    <row r="51" spans="1:7" s="28" customFormat="1" ht="38.25" customHeight="1">
      <c r="A51" s="39">
        <v>43</v>
      </c>
      <c r="B51" s="40" t="s">
        <v>82</v>
      </c>
      <c r="C51" s="34">
        <v>2240</v>
      </c>
      <c r="D51" s="17">
        <f>2000+1500</f>
        <v>3500</v>
      </c>
      <c r="E51" s="34" t="s">
        <v>12</v>
      </c>
      <c r="F51" s="34" t="str">
        <f t="shared" si="0"/>
        <v>2018 рік</v>
      </c>
      <c r="G51" s="40" t="s">
        <v>83</v>
      </c>
    </row>
    <row r="52" spans="1:7" s="28" customFormat="1" ht="39.75" customHeight="1">
      <c r="A52" s="39">
        <v>44</v>
      </c>
      <c r="B52" s="40" t="s">
        <v>84</v>
      </c>
      <c r="C52" s="34">
        <v>2240</v>
      </c>
      <c r="D52" s="17">
        <v>2000</v>
      </c>
      <c r="E52" s="34" t="s">
        <v>12</v>
      </c>
      <c r="F52" s="54" t="str">
        <f t="shared" si="0"/>
        <v>2018 рік</v>
      </c>
      <c r="G52" s="40" t="s">
        <v>85</v>
      </c>
    </row>
    <row r="53" spans="1:9" s="28" customFormat="1" ht="15.75" customHeight="1">
      <c r="A53" s="39">
        <v>45</v>
      </c>
      <c r="B53" s="40" t="s">
        <v>84</v>
      </c>
      <c r="C53" s="34">
        <v>2240</v>
      </c>
      <c r="D53" s="17">
        <v>6000</v>
      </c>
      <c r="E53" s="34" t="s">
        <v>12</v>
      </c>
      <c r="F53" s="54" t="str">
        <f t="shared" si="0"/>
        <v>2018 рік</v>
      </c>
      <c r="G53" s="40" t="s">
        <v>85</v>
      </c>
      <c r="I53" s="29"/>
    </row>
    <row r="54" spans="1:7" s="28" customFormat="1" ht="31.5" customHeight="1">
      <c r="A54" s="39">
        <v>46</v>
      </c>
      <c r="B54" s="40" t="s">
        <v>86</v>
      </c>
      <c r="C54" s="34">
        <v>2240</v>
      </c>
      <c r="D54" s="17">
        <f>2400+4800</f>
        <v>7200</v>
      </c>
      <c r="E54" s="34" t="s">
        <v>12</v>
      </c>
      <c r="F54" s="54" t="str">
        <f t="shared" si="0"/>
        <v>2018 рік</v>
      </c>
      <c r="G54" s="40" t="s">
        <v>87</v>
      </c>
    </row>
    <row r="55" spans="1:9" s="30" customFormat="1" ht="15.75" customHeight="1">
      <c r="A55" s="39">
        <v>47</v>
      </c>
      <c r="B55" s="40" t="s">
        <v>88</v>
      </c>
      <c r="C55" s="32">
        <v>2240</v>
      </c>
      <c r="D55" s="17">
        <f>500+2277</f>
        <v>2777</v>
      </c>
      <c r="E55" s="34" t="s">
        <v>12</v>
      </c>
      <c r="F55" s="54" t="str">
        <f t="shared" si="0"/>
        <v>2018 рік</v>
      </c>
      <c r="G55" s="43" t="s">
        <v>18</v>
      </c>
      <c r="I55" s="31"/>
    </row>
    <row r="56" spans="1:7" s="30" customFormat="1" ht="41.25" customHeight="1">
      <c r="A56" s="39">
        <v>48</v>
      </c>
      <c r="B56" s="40" t="s">
        <v>90</v>
      </c>
      <c r="C56" s="34">
        <v>2240</v>
      </c>
      <c r="D56" s="17">
        <v>17868</v>
      </c>
      <c r="E56" s="34" t="s">
        <v>12</v>
      </c>
      <c r="F56" s="54" t="str">
        <f t="shared" si="0"/>
        <v>2018 рік</v>
      </c>
      <c r="G56" s="40" t="s">
        <v>91</v>
      </c>
    </row>
    <row r="57" spans="1:9" s="28" customFormat="1" ht="18" customHeight="1">
      <c r="A57" s="39">
        <v>49</v>
      </c>
      <c r="B57" s="40" t="s">
        <v>92</v>
      </c>
      <c r="C57" s="34">
        <v>2240</v>
      </c>
      <c r="D57" s="17">
        <f>1800+3240</f>
        <v>5040</v>
      </c>
      <c r="E57" s="34" t="s">
        <v>12</v>
      </c>
      <c r="F57" s="54" t="str">
        <f t="shared" si="0"/>
        <v>2018 рік</v>
      </c>
      <c r="G57" s="40" t="s">
        <v>93</v>
      </c>
      <c r="I57" s="29"/>
    </row>
    <row r="58" spans="1:7" s="28" customFormat="1" ht="26.25" customHeight="1">
      <c r="A58" s="39">
        <v>50</v>
      </c>
      <c r="B58" s="45" t="s">
        <v>89</v>
      </c>
      <c r="C58" s="35">
        <v>2240</v>
      </c>
      <c r="D58" s="19">
        <v>15449.8</v>
      </c>
      <c r="E58" s="35" t="s">
        <v>12</v>
      </c>
      <c r="F58" s="54" t="str">
        <f t="shared" si="0"/>
        <v>2018 рік</v>
      </c>
      <c r="G58" s="45" t="s">
        <v>125</v>
      </c>
    </row>
    <row r="59" spans="1:9" s="28" customFormat="1" ht="15.75" customHeight="1">
      <c r="A59" s="39">
        <v>51</v>
      </c>
      <c r="B59" s="45" t="s">
        <v>89</v>
      </c>
      <c r="C59" s="35">
        <v>2240</v>
      </c>
      <c r="D59" s="19">
        <v>26195</v>
      </c>
      <c r="E59" s="35" t="s">
        <v>12</v>
      </c>
      <c r="F59" s="54" t="str">
        <f t="shared" si="0"/>
        <v>2018 рік</v>
      </c>
      <c r="G59" s="51" t="s">
        <v>121</v>
      </c>
      <c r="I59" s="29"/>
    </row>
    <row r="60" spans="1:7" s="28" customFormat="1" ht="42.75" customHeight="1">
      <c r="A60" s="39">
        <v>52</v>
      </c>
      <c r="B60" s="45" t="s">
        <v>89</v>
      </c>
      <c r="C60" s="34">
        <v>2240</v>
      </c>
      <c r="D60" s="17">
        <v>9843</v>
      </c>
      <c r="E60" s="34" t="s">
        <v>12</v>
      </c>
      <c r="F60" s="54" t="str">
        <f t="shared" si="0"/>
        <v>2018 рік</v>
      </c>
      <c r="G60" s="52" t="s">
        <v>122</v>
      </c>
    </row>
    <row r="61" spans="1:9" s="28" customFormat="1" ht="15.75" customHeight="1">
      <c r="A61" s="39">
        <v>53</v>
      </c>
      <c r="B61" s="40" t="s">
        <v>96</v>
      </c>
      <c r="C61" s="34">
        <v>2240</v>
      </c>
      <c r="D61" s="17">
        <v>4786.2</v>
      </c>
      <c r="E61" s="34" t="s">
        <v>12</v>
      </c>
      <c r="F61" s="54" t="str">
        <f t="shared" si="0"/>
        <v>2018 рік</v>
      </c>
      <c r="G61" s="32" t="s">
        <v>24</v>
      </c>
      <c r="I61" s="29"/>
    </row>
    <row r="62" spans="1:7" s="28" customFormat="1" ht="18" customHeight="1">
      <c r="A62" s="39"/>
      <c r="B62" s="10" t="s">
        <v>9</v>
      </c>
      <c r="C62" s="34"/>
      <c r="D62" s="53">
        <f>SUM(D45:D61)</f>
        <v>154600</v>
      </c>
      <c r="E62" s="34"/>
      <c r="F62" s="34"/>
      <c r="G62" s="34"/>
    </row>
    <row r="63" spans="1:7" s="28" customFormat="1" ht="29.25" customHeight="1">
      <c r="A63" s="59">
        <v>54</v>
      </c>
      <c r="B63" s="61" t="s">
        <v>80</v>
      </c>
      <c r="C63" s="61">
        <v>2272</v>
      </c>
      <c r="D63" s="62">
        <v>79100</v>
      </c>
      <c r="E63" s="61" t="s">
        <v>12</v>
      </c>
      <c r="F63" s="61" t="s">
        <v>106</v>
      </c>
      <c r="G63" s="61" t="s">
        <v>79</v>
      </c>
    </row>
    <row r="64" spans="1:7" s="28" customFormat="1" ht="15.75">
      <c r="A64" s="60"/>
      <c r="B64" s="61"/>
      <c r="C64" s="61"/>
      <c r="D64" s="63"/>
      <c r="E64" s="61"/>
      <c r="F64" s="61"/>
      <c r="G64" s="61"/>
    </row>
    <row r="65" spans="1:7" s="28" customFormat="1" ht="30" customHeight="1">
      <c r="A65" s="59">
        <v>55</v>
      </c>
      <c r="B65" s="61" t="s">
        <v>81</v>
      </c>
      <c r="C65" s="61">
        <v>2273</v>
      </c>
      <c r="D65" s="62">
        <v>127840</v>
      </c>
      <c r="E65" s="61" t="s">
        <v>12</v>
      </c>
      <c r="F65" s="61" t="s">
        <v>106</v>
      </c>
      <c r="G65" s="61" t="s">
        <v>11</v>
      </c>
    </row>
    <row r="66" spans="1:7" s="28" customFormat="1" ht="15.75">
      <c r="A66" s="60"/>
      <c r="B66" s="61"/>
      <c r="C66" s="61"/>
      <c r="D66" s="63"/>
      <c r="E66" s="61"/>
      <c r="F66" s="61"/>
      <c r="G66" s="61"/>
    </row>
    <row r="67" spans="1:8" ht="15.75">
      <c r="A67" s="21"/>
      <c r="B67" s="10" t="s">
        <v>8</v>
      </c>
      <c r="C67" s="20"/>
      <c r="D67" s="9">
        <f>D65+D63</f>
        <v>206940</v>
      </c>
      <c r="E67" s="20"/>
      <c r="F67" s="20"/>
      <c r="G67" s="20"/>
      <c r="H67" s="16"/>
    </row>
    <row r="68" spans="1:7" ht="16.5" thickBot="1">
      <c r="A68" s="22"/>
      <c r="B68" s="23" t="s">
        <v>10</v>
      </c>
      <c r="C68" s="24"/>
      <c r="D68" s="25">
        <f>D40+D44+D62+D67</f>
        <v>673590</v>
      </c>
      <c r="E68" s="26"/>
      <c r="F68" s="26"/>
      <c r="G68" s="27"/>
    </row>
    <row r="69" spans="1:6" ht="15.75">
      <c r="A69" s="6"/>
      <c r="B69" s="7"/>
      <c r="C69" s="8"/>
      <c r="D69" s="7"/>
      <c r="E69" s="7"/>
      <c r="F69" s="7"/>
    </row>
    <row r="70" spans="1:6" ht="44.25" customHeight="1">
      <c r="A70" s="12" t="s">
        <v>101</v>
      </c>
      <c r="B70" s="2"/>
      <c r="C70" s="2"/>
      <c r="D70" s="5"/>
      <c r="E70" s="4"/>
      <c r="F70" s="5"/>
    </row>
    <row r="71" spans="1:6" ht="24.75" customHeight="1">
      <c r="A71" s="11"/>
      <c r="B71" s="15" t="s">
        <v>98</v>
      </c>
      <c r="C71" s="3"/>
      <c r="D71" s="3" t="s">
        <v>99</v>
      </c>
      <c r="F71" s="14" t="s">
        <v>100</v>
      </c>
    </row>
    <row r="72" spans="1:6" ht="15.75">
      <c r="A72" s="13" t="s">
        <v>102</v>
      </c>
      <c r="B72" s="2"/>
      <c r="C72" s="2"/>
      <c r="D72" s="5"/>
      <c r="E72" s="4"/>
      <c r="F72" s="5" t="s">
        <v>103</v>
      </c>
    </row>
    <row r="73" spans="1:6" ht="15.75">
      <c r="A73" s="13"/>
      <c r="B73" s="3"/>
      <c r="C73" s="3"/>
      <c r="D73" s="3" t="s">
        <v>99</v>
      </c>
      <c r="F73" s="14" t="s">
        <v>100</v>
      </c>
    </row>
  </sheetData>
  <sheetProtection/>
  <mergeCells count="18">
    <mergeCell ref="C63:C64"/>
    <mergeCell ref="G65:G66"/>
    <mergeCell ref="F65:F66"/>
    <mergeCell ref="E65:E66"/>
    <mergeCell ref="B65:B66"/>
    <mergeCell ref="C65:C66"/>
    <mergeCell ref="D63:D64"/>
    <mergeCell ref="D65:D66"/>
    <mergeCell ref="A1:G1"/>
    <mergeCell ref="A2:G2"/>
    <mergeCell ref="A3:G3"/>
    <mergeCell ref="A4:G4"/>
    <mergeCell ref="A65:A66"/>
    <mergeCell ref="A63:A64"/>
    <mergeCell ref="G63:G64"/>
    <mergeCell ref="F63:F64"/>
    <mergeCell ref="E63:E64"/>
    <mergeCell ref="B63:B64"/>
  </mergeCells>
  <printOptions/>
  <pageMargins left="0" right="0" top="0.7874015748031497" bottom="0.5905511811023623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2018-06-26T11:42:13Z</dcterms:modified>
  <cp:category/>
  <cp:version/>
  <cp:contentType/>
  <cp:contentStatus/>
</cp:coreProperties>
</file>