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<sst xmlns="http://schemas.openxmlformats.org/spreadsheetml/2006/main" count="344" uniqueCount="194">
  <si>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</si>
  <si>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</si>
  <si>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</si>
  <si>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</si>
  <si>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</si>
  <si>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</si>
  <si>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</si>
  <si>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Кам’янець-Подільського медичного училища Хмельницької області 02010959</t>
  </si>
  <si>
    <t>Всього по оплаті послуг та енергоносіїв 2270</t>
  </si>
  <si>
    <t>Всього по капітальним видаткам 3210</t>
  </si>
  <si>
    <t>Всього оплата послуг (крім комунальних) 2240</t>
  </si>
  <si>
    <t>Всього</t>
  </si>
  <si>
    <t>Оплата електроенергії</t>
  </si>
  <si>
    <t>-</t>
  </si>
  <si>
    <t>Журнали реєстраційні, бухгалтерські книги, швидкозшивачі, формуляри та інші канцелярські вироби, паперові чи картонні, конверти, листівки поштові закриті</t>
  </si>
  <si>
    <t>Бензин моторний, Оливи мінеральні</t>
  </si>
  <si>
    <t xml:space="preserve">Труби, трубки, шланги та 
фітинги до них пластмасові
</t>
  </si>
  <si>
    <t>Поштові послуги</t>
  </si>
  <si>
    <t>Поповнення бібліотечного фонду</t>
  </si>
  <si>
    <t>Мишки, клавіатури, плати до принтерів</t>
  </si>
  <si>
    <t>№п/п</t>
  </si>
  <si>
    <t>Послуги із навчання працівників у сфері цивільного захисту та БЖД</t>
  </si>
  <si>
    <t>Речове забезпечення студентів сиріт</t>
  </si>
  <si>
    <t>Три тисячі шістсот грн. 00 коп.</t>
  </si>
  <si>
    <t>Всьго предмети і матеріали 2210</t>
  </si>
  <si>
    <t>Всьго медикаменти та перев'язувальні матеріали матеріали 2220</t>
  </si>
  <si>
    <t>Вогнегасники</t>
  </si>
  <si>
    <t>Меблі</t>
  </si>
  <si>
    <t>Мітли та щітки</t>
  </si>
  <si>
    <t>Послуги дератизації та дезінсекції</t>
  </si>
  <si>
    <t>код за ДК 021:2015 - 22820000-4 Бланки</t>
  </si>
  <si>
    <t>Бланки</t>
  </si>
  <si>
    <t>код за ДК 021:2015 - 22810000-1 Паперові чи картонні реєстраційні журнали</t>
  </si>
  <si>
    <t>код за ДК 021:2015 - 22450000-9 Друкована продукція з елементами захисту</t>
  </si>
  <si>
    <t>календарі друковані,дипломи, студентські квитки, методичні збірки</t>
  </si>
  <si>
    <t>код за ДК 021:2015 - 30190000-7  Офісне устаткування та приладдя різне</t>
  </si>
  <si>
    <t>Миючі та чистячі засоби</t>
  </si>
  <si>
    <t>код за ДК 021:2015 - 09130000-9  Нафта і дистиляти</t>
  </si>
  <si>
    <t>код за ДК 021:2015 - 44110000-4  Конструкційні матеріали</t>
  </si>
  <si>
    <t>Цемент будівельні матеріали, фарби та шпалери</t>
  </si>
  <si>
    <t>код за ДК 021:2015 - 44160000-4  Магістралі, трубопроводи, труби, обсадні труби, тюбінги та супутні вироби</t>
  </si>
  <si>
    <t>код за ДК 021:2015 - 09210000-4  
Мастильні засоби</t>
  </si>
  <si>
    <t>Мастильні та трансмісійні оливи</t>
  </si>
  <si>
    <t>код за ДК 021:2015 - 14210000-6 Гравій, пісок, щебінь і наповнювачі</t>
  </si>
  <si>
    <t>Пісок, гравій</t>
  </si>
  <si>
    <t>код за ДК 021:2015 - 19510000-4 Гумові вироби</t>
  </si>
  <si>
    <t>Гумові шини, ізострічка</t>
  </si>
  <si>
    <t>код за ДК 021:2015 - 22110000-4 Друковані книги</t>
  </si>
  <si>
    <t xml:space="preserve">код за ДК 021:2015 - 22160000-9 Буклети
</t>
  </si>
  <si>
    <t>Буклети</t>
  </si>
  <si>
    <t xml:space="preserve">код за ДК 021:2015 - 22210000-5 Газети
</t>
  </si>
  <si>
    <t>Періодичні видання</t>
  </si>
  <si>
    <t>код за ДК 021:2015 - 22850000-3 Швидкозшивачі та супутнє приладдя</t>
  </si>
  <si>
    <t>Швидкозшивачі, папки, папки з файлами, лотки для паперів</t>
  </si>
  <si>
    <t xml:space="preserve">код за ДК 021:2015 - 24210000-9 Оксиди, пероксиди та гідроксиди
</t>
  </si>
  <si>
    <t>Хімічні реактиви</t>
  </si>
  <si>
    <t>код за ДК 021:2015 - 30210000-4 Машини для обробки даних (апаратна частина)</t>
  </si>
  <si>
    <t xml:space="preserve">код за ДК 021:2015 - 31210000-1 Електрична апаратура для комутування та захисту електричних кіл
</t>
  </si>
  <si>
    <t>Електрична апаратура для комутування та захисту електричних кіл (запобіжники,щитки, розетки, вимикачі)</t>
  </si>
  <si>
    <t xml:space="preserve">код за ДК 021:2015 - 31320000-5 Електрична апаратура для комутування та захисту електричних кіл
</t>
  </si>
  <si>
    <t>Кабелі</t>
  </si>
  <si>
    <t xml:space="preserve">код за ДК 021:2015 - 31520000-7 Світильники та освітлювальна арматура
</t>
  </si>
  <si>
    <t>Світильники</t>
  </si>
  <si>
    <t>код за ДК 021:2015 - 31530000-0 Частини до світильників та освітлювального обладнання</t>
  </si>
  <si>
    <t>Лампи</t>
  </si>
  <si>
    <t>код за ДК 021:2015 - 33140000-3 Медичні матеріали</t>
  </si>
  <si>
    <t>Медичні матеріали (бин, вата, мерля, пластир…)</t>
  </si>
  <si>
    <t>код за ДК 021:2015 - 33610000-9 Лікарські засоби для лікування захворювань шлунково-кишкового тракту та розладів обміну речовин</t>
  </si>
  <si>
    <t>Лікарські засоби для лікування захворювань шлунково-кишкового тракту та розладів обміну речовин</t>
  </si>
  <si>
    <t>код за ДК 021:2015 - 33620000-2 Лікарські засоби для лікування захворювань крові, органів кровотворення та захворювань серцево-судинної системи</t>
  </si>
  <si>
    <t>Лікарські засоби для лікування захворювань крові, органів кровотворення та захворювань серцево-судинної системи</t>
  </si>
  <si>
    <t>код за ДК 021:2015 - 34320000-6 Механічні запасні частини, крім двигунів і частин двигунів</t>
  </si>
  <si>
    <t>Запчпстини до службового ТЗ</t>
  </si>
  <si>
    <t>Спортивний інвентар</t>
  </si>
  <si>
    <t>код за ДК 021:2015 - 37420000-8 Гімнастичний інвентар</t>
  </si>
  <si>
    <t>код за ДК 021:2015 - 37450000-7 Спортивний інвентар для полів і кортів</t>
  </si>
  <si>
    <t>код за ДК 021:2015 - 39110000-6 Сидіння, стільці та супутні вироби і частини до них</t>
  </si>
  <si>
    <t>код за ДК 021:2015 - 39120000-9 Столи, серванти, письмові столи та книжкові шафи</t>
  </si>
  <si>
    <t>код за ДК 021:2015 - 39510000-0 Вироби домашнього текстилю</t>
  </si>
  <si>
    <t>Жалюзі</t>
  </si>
  <si>
    <t>код за ДК 021:2015 - 44141000-0  Гнучкі труби</t>
  </si>
  <si>
    <t>Гнучкі труби, кабельні короби, піддони</t>
  </si>
  <si>
    <t>код за ДК 021:2015 - 44170000-2 Плити, листи, стрічки та фольга, пов'язані з конструкційними матеріалами</t>
  </si>
  <si>
    <t>Плити, листи, стрічки та фольга, пов'язані з конструкційними матеріалами</t>
  </si>
  <si>
    <t>код за ДК 021:2015 - 44191000-5 Дерев'яні конструкційні матеріали різні</t>
  </si>
  <si>
    <t>Фанера, цвяхи, пінопласти…</t>
  </si>
  <si>
    <t>код за ДК 021:2015 - 44320000-9 Кабелі та супутня продукція</t>
  </si>
  <si>
    <t>код за ДК 021:2015 - 44520000-1 Замки, ключі та петлі</t>
  </si>
  <si>
    <t>Замки</t>
  </si>
  <si>
    <t>код за ДК 021:2015 - 44530000-4 Кріпильні деталі</t>
  </si>
  <si>
    <t>Болти, шурупи, саморізи…</t>
  </si>
  <si>
    <t>код за ДК 021:2015 - 44830000-7 Мастики, шпаклівки, замазки та розчинники</t>
  </si>
  <si>
    <t>Мастики, шпаклівки, замазки та розчинники</t>
  </si>
  <si>
    <t>код за ДК 021:2015 - 50110000-9 Послуги з ремонту і технічного обслуговування мототранспортних засобів і супутнього обладнання</t>
  </si>
  <si>
    <t>Ремонт ТЗ</t>
  </si>
  <si>
    <t>код за ДК 021:2015 - 50310000-1 Технічне обслуговування і ремонт офісної техніки</t>
  </si>
  <si>
    <t>Заправка та ремонт картриджів</t>
  </si>
  <si>
    <t>код за ДК 021:2015 - 50320000-4 Послуги з ремонту і технічного обслуговування персональних комп'ютерів</t>
  </si>
  <si>
    <t>Послуги з ремонту і технічного обслуговування персональних комп'ютерів</t>
  </si>
  <si>
    <t>код за ДК 021:2015 - 64110000-0 Поштові послуги</t>
  </si>
  <si>
    <t>код за ДК 021:2015 - 64210000-1 Послуги телефонного зв'язку та передачі даних</t>
  </si>
  <si>
    <t>Телекомунікаційні послуги</t>
  </si>
  <si>
    <t>код за ДК 021:2015 код 80400000-8 Послуги у сфері освіти для дорослих та інші освітні послуги</t>
  </si>
  <si>
    <t>Оплата водопостачання та водовідведення</t>
  </si>
  <si>
    <t>код за ДК 021:2015 - 65110000-7 Розподіл води</t>
  </si>
  <si>
    <t xml:space="preserve">код за ДК 021:2015 - 09310000-5 Електрична енергія
</t>
  </si>
  <si>
    <t>код за ДК 021:2015 код 66510000-8 Страхові послуги</t>
  </si>
  <si>
    <t>Послуги з страхування життя та ТЗ</t>
  </si>
  <si>
    <t>код за ДК 021:2015 код 71240000-2 Архітектурні, інженерні та планувальні послуги</t>
  </si>
  <si>
    <t>Виготовлення кошторисної документації</t>
  </si>
  <si>
    <t>код за ДК 021:2015 код 79340000-9 Рекламні та маркетингові послуги</t>
  </si>
  <si>
    <t>Рекламні та маркетингові послуги</t>
  </si>
  <si>
    <t>код за ДК 021:2015 код 79990000-0 Різні послуги, пов'язані з діловою сферою</t>
  </si>
  <si>
    <t>Архівні послуги</t>
  </si>
  <si>
    <t>код за ДК 021:2015 код 90510000-5 Утилізація сміття та поводження зі сміттям</t>
  </si>
  <si>
    <t>Утилізація ТПВ</t>
  </si>
  <si>
    <t>код за ДК 021:2015 код 80500000-9 Навчальні послуги</t>
  </si>
  <si>
    <t>код за ДК 021:2015 код 45260000-7 Покрівельні роботи та інші спеціалізовані будівельні роботи</t>
  </si>
  <si>
    <t>код за ДК 021:2015 код 72410000-7 Послуги провайдерів</t>
  </si>
  <si>
    <t>Послуги з обслуговування сайту</t>
  </si>
  <si>
    <t>код за ДК 021:2015 код 75250000-3 Послуги пожежних і рятувальних служб</t>
  </si>
  <si>
    <t>Послуги з протипожежного захисту</t>
  </si>
  <si>
    <t>код за ДК 021:2015 - 39220000-0 Кухонне приладдя, товари для дому та господарства і приладдя для закладів громадського харчування</t>
  </si>
  <si>
    <t>Папір, ручки, олівці, коректор, маркери, біндери, канцелярські товари, стенди, дошки</t>
  </si>
  <si>
    <t>код за ДК 016:2010 - 90670000-4 Послуги з дезінфікування та дератизування міських і сільських територій</t>
  </si>
  <si>
    <t>Послуги по підготовці та проведенню іспиту КРОК М, послуги з оброблення дипломів, ЄДЕБО</t>
  </si>
  <si>
    <t>код за ДК 021:2015 - 35110000-8 Протипожежне, рятувальне та захисне обладнання</t>
  </si>
  <si>
    <t>поточний ремонт гуртожитку Кам'янець-Подільського медичного училища</t>
  </si>
  <si>
    <t>Комп'ютерна техніка</t>
  </si>
  <si>
    <t>Десять тисяч грн. 00 коп.</t>
  </si>
  <si>
    <t>Дві тисячі п'ятсот грн. 00 коп.</t>
  </si>
  <si>
    <t>Шість тисяч грн. 00 коп.</t>
  </si>
  <si>
    <t>П'ять тисяч грн. 00 коп.</t>
  </si>
  <si>
    <t>Шістнадцять тисяч грн. 00 коп.</t>
  </si>
  <si>
    <t>Дев'ятьтисяч чотириста двадцять грн. 00 коп.</t>
  </si>
  <si>
    <t>Дві тисячі грн. 00 коп</t>
  </si>
  <si>
    <t>Три тисячі грн. 00 коп.</t>
  </si>
  <si>
    <t>П'ятнадцять тисяч грн. 00 коп.</t>
  </si>
  <si>
    <t>П'ятнадцять тисяч п'ятсот грн. 00 коп.</t>
  </si>
  <si>
    <t>Три тисячі триста грн. 00 коп.</t>
  </si>
  <si>
    <t>Три тисячі вісімсот грн. 00 коп.</t>
  </si>
  <si>
    <t>П'ять тисяч сто п'ятдесят грн. 00 коп.</t>
  </si>
  <si>
    <t>Одна тисяча шістдесят сім грн. 00 коп.</t>
  </si>
  <si>
    <t>Вісім тисяч п'ятсот грн. 00 коп.</t>
  </si>
  <si>
    <t>П'ятсот грн. 00 коп.</t>
  </si>
  <si>
    <t>Десять тисяч двісті двадцять грн. 00 коп.</t>
  </si>
  <si>
    <t>Сорок дві тисячі вісімсот грн. 00 коп.</t>
  </si>
  <si>
    <t>Одинадцять тисяч вісімсот грн. 00 коп.</t>
  </si>
  <si>
    <t>Одинадцять тисяч дев'ятсот сорок вісім грн. 00 коп.</t>
  </si>
  <si>
    <t>Чотири тисячі чотириста грн. 00 коп.</t>
  </si>
  <si>
    <t>Три тисячі п'ятсот сорок грн. 00 коп.</t>
  </si>
  <si>
    <t>поточний ремонт приміщення складу Кам'янець-Подільського медичного училища</t>
  </si>
  <si>
    <t>поточний ремонт фасаду Кам'янець-Подільського медичного училища</t>
  </si>
  <si>
    <t>поточний ремонт аудиторії Кам'янець-Подільського медичного училища</t>
  </si>
  <si>
    <t>Сорок тисяч грн. 00 коп.</t>
  </si>
  <si>
    <t>Шістдесят чотири тисячі дев'ятсот грн. 00 коп.</t>
  </si>
  <si>
    <t>М. П.</t>
  </si>
  <si>
    <t>(підпис)</t>
  </si>
  <si>
    <t>(ініціали та прізвище)</t>
  </si>
  <si>
    <t xml:space="preserve">Голова тендерного комітету </t>
  </si>
  <si>
    <t xml:space="preserve">Секретар тендерного комітету </t>
  </si>
  <si>
    <t>В.С. Астапенко</t>
  </si>
  <si>
    <t>І.В. Науменко</t>
  </si>
  <si>
    <t>2017 рік</t>
  </si>
  <si>
    <t>код за ДК 021:2015 код 72410000-7 Послуги з програмування та консультаційні послуги з питань програмного забезпечення</t>
  </si>
  <si>
    <t>П'ятсот дев'яносто грн. 00 коп.</t>
  </si>
  <si>
    <t>Супровід комп. програми</t>
  </si>
  <si>
    <t>код за ДК 021:2015 - 39830000-9 Продукція для чищення</t>
  </si>
  <si>
    <t>код за ДК 021:2015 - 44220000-8   Столярні вироби</t>
  </si>
  <si>
    <t>Вікна, двері металопластикові</t>
  </si>
  <si>
    <t>Десять тисяча грн. 00 коп</t>
  </si>
  <si>
    <t>Шістдесят одна тисяча  грн. 00 коп.</t>
  </si>
  <si>
    <t>Двадцять тисяч грн. 00 коп.</t>
  </si>
  <si>
    <t>Десять тисяч грн. 00 коп</t>
  </si>
  <si>
    <t>Дві тисячі грн. 00 коп.</t>
  </si>
  <si>
    <t>Вісімдесят тисяч грн. 00 коп.</t>
  </si>
  <si>
    <t>Сім тисяч грн. 00 коп.</t>
  </si>
  <si>
    <t>Сорок п'ять грн. 00 коп.</t>
  </si>
  <si>
    <t>Вісімдесят п'ять тисяч грн. 00 коп.</t>
  </si>
  <si>
    <t>Дванадцять тисяч чотириста шістдесят три грн. 00 коп</t>
  </si>
  <si>
    <t>Дванадцять тисяч грн. 00 коп</t>
  </si>
  <si>
    <t>Вісім тисяч дев'ятсот вісімдесят вісім грн. 00 коп</t>
  </si>
  <si>
    <t>Річний план закупівель, що здійснюються без проведення процедур закупівель на 2016 рік</t>
  </si>
  <si>
    <t>із змінами на 14.09.2017 року</t>
  </si>
  <si>
    <t>Сімдцять тисяч чотириста вісімдесят чотири грн. 00 коп.</t>
  </si>
  <si>
    <t>П'ятдесят тисяч грн. 00 коп</t>
  </si>
  <si>
    <t>Вісімнадцять тисяч шістсот чотири грн. 00 коп.</t>
  </si>
  <si>
    <t>Сімсот грн. 00 коп</t>
  </si>
  <si>
    <t>Сімсот п'ятдесят вісім грн. 93 коп.</t>
  </si>
  <si>
    <t>Тридцять дев'ять тисяч грн. 00 коп.</t>
  </si>
  <si>
    <t>Сорок п'ять тисяч грн. 00 коп.</t>
  </si>
  <si>
    <t>Сорок чотири тисяч грн. 00 коп.</t>
  </si>
  <si>
    <t>Тридцять вісім тисяч грн. 00 коп.</t>
  </si>
  <si>
    <t>Сто тридцять сім тисяч вісімсот грн. 00 коп.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</si>
</sst>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2" fontId="44" fillId="33" borderId="0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0" fontId="43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2" fontId="3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/>
    </xf>
    <xf numFmtId="0" fontId="46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/>
    </xf>
    <xf numFmtId="0" fontId="48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2" fontId="46" fillId="33" borderId="16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42" fillId="33" borderId="0" xfId="0" applyFont="1" applyFill="1" applyAlignment="1">
      <alignment horizontal="center"/>
    </xf>
    <xf numFmtId="2" fontId="42" fillId="33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8" fillId="33" borderId="11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top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33" borderId="10" xfId="0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D139" sqref="D139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28125" style="1" customWidth="1"/>
    <col min="4" max="4" width="19.00390625" style="1" customWidth="1"/>
    <col min="5" max="5" width="14.7109375" style="1" customWidth="1"/>
    <col min="6" max="6" width="15.421875" style="1" customWidth="1"/>
    <col min="7" max="7" width="28.00390625" style="1" customWidth="1"/>
    <col min="8" max="8" width="12.28125" style="1" customWidth="1"/>
    <col min="9" max="9" width="10.7109375" style="1" bestFit="1" customWidth="1"/>
    <col min="10" max="16384" width="9.140625" style="1" customWidth="1"/>
  </cols>
  <sheetData>
    <row r="1" spans="1:7" ht="20.25" customHeight="1">
      <c r="A1" s="52" t="s">
        <v>182</v>
      </c>
      <c r="B1" s="52"/>
      <c r="C1" s="52"/>
      <c r="D1" s="52"/>
      <c r="E1" s="52"/>
      <c r="F1" s="52"/>
      <c r="G1" s="52"/>
    </row>
    <row r="2" spans="1:7" ht="15.75" customHeight="1">
      <c r="A2" s="53" t="s">
        <v>183</v>
      </c>
      <c r="B2" s="53"/>
      <c r="C2" s="53"/>
      <c r="D2" s="53"/>
      <c r="E2" s="53"/>
      <c r="F2" s="53"/>
      <c r="G2" s="53"/>
    </row>
    <row r="3" spans="1:7" ht="15" customHeight="1">
      <c r="A3" s="54" t="s">
        <v>7</v>
      </c>
      <c r="B3" s="54"/>
      <c r="C3" s="54"/>
      <c r="D3" s="54"/>
      <c r="E3" s="54"/>
      <c r="F3" s="54"/>
      <c r="G3" s="54"/>
    </row>
    <row r="4" spans="1:7" ht="16.5" customHeight="1">
      <c r="A4" s="55" t="s">
        <v>0</v>
      </c>
      <c r="B4" s="55"/>
      <c r="C4" s="55"/>
      <c r="D4" s="55"/>
      <c r="E4" s="55"/>
      <c r="F4" s="55"/>
      <c r="G4" s="55"/>
    </row>
    <row r="5" spans="1:7" ht="76.5" customHeight="1">
      <c r="A5" s="23" t="s">
        <v>20</v>
      </c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</row>
    <row r="6" spans="1:7" ht="15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</row>
    <row r="7" spans="1:9" s="33" customFormat="1" ht="15.75">
      <c r="A7" s="41">
        <v>1</v>
      </c>
      <c r="B7" s="45" t="s">
        <v>32</v>
      </c>
      <c r="C7" s="45">
        <v>2210</v>
      </c>
      <c r="D7" s="9">
        <f>5000+5000</f>
        <v>10000</v>
      </c>
      <c r="E7" s="45" t="s">
        <v>13</v>
      </c>
      <c r="F7" s="45" t="s">
        <v>163</v>
      </c>
      <c r="G7" s="56" t="s">
        <v>14</v>
      </c>
      <c r="I7" s="34"/>
    </row>
    <row r="8" spans="1:7" s="33" customFormat="1" ht="57.75" customHeight="1">
      <c r="A8" s="42"/>
      <c r="B8" s="45"/>
      <c r="C8" s="45"/>
      <c r="D8" s="9" t="s">
        <v>129</v>
      </c>
      <c r="E8" s="45"/>
      <c r="F8" s="45"/>
      <c r="G8" s="56"/>
    </row>
    <row r="9" spans="1:9" s="33" customFormat="1" ht="17.25" customHeight="1">
      <c r="A9" s="41">
        <v>2</v>
      </c>
      <c r="B9" s="45" t="s">
        <v>30</v>
      </c>
      <c r="C9" s="45">
        <v>2210</v>
      </c>
      <c r="D9" s="9">
        <v>2500</v>
      </c>
      <c r="E9" s="45" t="s">
        <v>13</v>
      </c>
      <c r="F9" s="45" t="s">
        <v>163</v>
      </c>
      <c r="G9" s="45" t="s">
        <v>31</v>
      </c>
      <c r="I9" s="34"/>
    </row>
    <row r="10" spans="1:7" s="33" customFormat="1" ht="35.25" customHeight="1">
      <c r="A10" s="42"/>
      <c r="B10" s="45"/>
      <c r="C10" s="45"/>
      <c r="D10" s="9" t="s">
        <v>130</v>
      </c>
      <c r="E10" s="45"/>
      <c r="F10" s="45"/>
      <c r="G10" s="45"/>
    </row>
    <row r="11" spans="1:7" s="33" customFormat="1" ht="20.25" customHeight="1">
      <c r="A11" s="41">
        <v>3</v>
      </c>
      <c r="B11" s="45" t="s">
        <v>52</v>
      </c>
      <c r="C11" s="45">
        <v>2210</v>
      </c>
      <c r="D11" s="9">
        <v>6000</v>
      </c>
      <c r="E11" s="45" t="s">
        <v>13</v>
      </c>
      <c r="F11" s="45" t="s">
        <v>163</v>
      </c>
      <c r="G11" s="43" t="s">
        <v>53</v>
      </c>
    </row>
    <row r="12" spans="1:7" s="33" customFormat="1" ht="35.25" customHeight="1">
      <c r="A12" s="42"/>
      <c r="B12" s="45"/>
      <c r="C12" s="45"/>
      <c r="D12" s="9" t="s">
        <v>131</v>
      </c>
      <c r="E12" s="45"/>
      <c r="F12" s="45"/>
      <c r="G12" s="44"/>
    </row>
    <row r="13" spans="1:7" s="33" customFormat="1" ht="17.25" customHeight="1">
      <c r="A13" s="41">
        <v>4</v>
      </c>
      <c r="B13" s="45" t="s">
        <v>48</v>
      </c>
      <c r="C13" s="45">
        <v>2210</v>
      </c>
      <c r="D13" s="9">
        <v>5000</v>
      </c>
      <c r="E13" s="45" t="s">
        <v>13</v>
      </c>
      <c r="F13" s="45" t="s">
        <v>163</v>
      </c>
      <c r="G13" s="43" t="s">
        <v>49</v>
      </c>
    </row>
    <row r="14" spans="1:7" s="33" customFormat="1" ht="35.25" customHeight="1">
      <c r="A14" s="42"/>
      <c r="B14" s="45"/>
      <c r="C14" s="45"/>
      <c r="D14" s="9" t="s">
        <v>132</v>
      </c>
      <c r="E14" s="45"/>
      <c r="F14" s="45"/>
      <c r="G14" s="44"/>
    </row>
    <row r="15" spans="1:9" s="33" customFormat="1" ht="15.75" customHeight="1">
      <c r="A15" s="41">
        <v>5</v>
      </c>
      <c r="B15" s="45" t="s">
        <v>33</v>
      </c>
      <c r="C15" s="45">
        <v>2210</v>
      </c>
      <c r="D15" s="9">
        <f>19500+19500</f>
        <v>39000</v>
      </c>
      <c r="E15" s="45" t="s">
        <v>13</v>
      </c>
      <c r="F15" s="45" t="s">
        <v>163</v>
      </c>
      <c r="G15" s="45" t="s">
        <v>34</v>
      </c>
      <c r="I15" s="34"/>
    </row>
    <row r="16" spans="1:7" s="33" customFormat="1" ht="38.25" customHeight="1">
      <c r="A16" s="42"/>
      <c r="B16" s="45"/>
      <c r="C16" s="45"/>
      <c r="D16" s="9" t="s">
        <v>189</v>
      </c>
      <c r="E16" s="45"/>
      <c r="F16" s="45"/>
      <c r="G16" s="45"/>
    </row>
    <row r="17" spans="1:9" s="33" customFormat="1" ht="15.75">
      <c r="A17" s="41">
        <v>6</v>
      </c>
      <c r="B17" s="45" t="s">
        <v>35</v>
      </c>
      <c r="C17" s="45">
        <v>2210</v>
      </c>
      <c r="D17" s="9">
        <v>10000</v>
      </c>
      <c r="E17" s="45" t="s">
        <v>13</v>
      </c>
      <c r="F17" s="45" t="s">
        <v>163</v>
      </c>
      <c r="G17" s="43" t="s">
        <v>123</v>
      </c>
      <c r="I17" s="34"/>
    </row>
    <row r="18" spans="1:7" s="33" customFormat="1" ht="27" customHeight="1">
      <c r="A18" s="42"/>
      <c r="B18" s="45"/>
      <c r="C18" s="45"/>
      <c r="D18" s="9" t="s">
        <v>129</v>
      </c>
      <c r="E18" s="45"/>
      <c r="F18" s="45"/>
      <c r="G18" s="44"/>
    </row>
    <row r="19" spans="1:7" s="33" customFormat="1" ht="27" customHeight="1">
      <c r="A19" s="41">
        <v>7</v>
      </c>
      <c r="B19" s="45" t="s">
        <v>168</v>
      </c>
      <c r="C19" s="43">
        <v>2210</v>
      </c>
      <c r="D19" s="9">
        <v>85000</v>
      </c>
      <c r="E19" s="45" t="s">
        <v>13</v>
      </c>
      <c r="F19" s="43">
        <v>2017</v>
      </c>
      <c r="G19" s="43" t="s">
        <v>169</v>
      </c>
    </row>
    <row r="20" spans="1:7" s="33" customFormat="1" ht="27" customHeight="1">
      <c r="A20" s="42"/>
      <c r="B20" s="45"/>
      <c r="C20" s="44"/>
      <c r="D20" s="9" t="s">
        <v>178</v>
      </c>
      <c r="E20" s="45"/>
      <c r="F20" s="44"/>
      <c r="G20" s="44"/>
    </row>
    <row r="21" spans="1:7" s="33" customFormat="1" ht="27" customHeight="1">
      <c r="A21" s="41">
        <v>8</v>
      </c>
      <c r="B21" s="45" t="s">
        <v>167</v>
      </c>
      <c r="C21" s="45">
        <v>2210</v>
      </c>
      <c r="D21" s="9">
        <v>15000</v>
      </c>
      <c r="E21" s="45" t="s">
        <v>13</v>
      </c>
      <c r="F21" s="45" t="s">
        <v>163</v>
      </c>
      <c r="G21" s="43" t="s">
        <v>36</v>
      </c>
    </row>
    <row r="22" spans="1:7" s="33" customFormat="1" ht="15" customHeight="1">
      <c r="A22" s="42"/>
      <c r="B22" s="45"/>
      <c r="C22" s="45"/>
      <c r="D22" s="9" t="s">
        <v>137</v>
      </c>
      <c r="E22" s="45"/>
      <c r="F22" s="45"/>
      <c r="G22" s="44"/>
    </row>
    <row r="23" spans="1:9" s="35" customFormat="1" ht="15.75" customHeight="1">
      <c r="A23" s="41">
        <v>9</v>
      </c>
      <c r="B23" s="45" t="s">
        <v>41</v>
      </c>
      <c r="C23" s="45">
        <v>2210</v>
      </c>
      <c r="D23" s="9">
        <v>2000</v>
      </c>
      <c r="E23" s="45" t="s">
        <v>13</v>
      </c>
      <c r="F23" s="45" t="s">
        <v>163</v>
      </c>
      <c r="G23" s="45" t="s">
        <v>42</v>
      </c>
      <c r="I23" s="36"/>
    </row>
    <row r="24" spans="1:7" s="35" customFormat="1" ht="48" customHeight="1">
      <c r="A24" s="42"/>
      <c r="B24" s="45"/>
      <c r="C24" s="45"/>
      <c r="D24" s="9" t="s">
        <v>174</v>
      </c>
      <c r="E24" s="45"/>
      <c r="F24" s="45"/>
      <c r="G24" s="45"/>
    </row>
    <row r="25" spans="1:9" s="35" customFormat="1" ht="15.75" customHeight="1">
      <c r="A25" s="41">
        <v>10</v>
      </c>
      <c r="B25" s="45" t="s">
        <v>37</v>
      </c>
      <c r="C25" s="45">
        <v>2210</v>
      </c>
      <c r="D25" s="9">
        <v>45000</v>
      </c>
      <c r="E25" s="45" t="s">
        <v>13</v>
      </c>
      <c r="F25" s="45" t="s">
        <v>163</v>
      </c>
      <c r="G25" s="45" t="s">
        <v>15</v>
      </c>
      <c r="I25" s="36"/>
    </row>
    <row r="26" spans="1:7" s="35" customFormat="1" ht="39.75" customHeight="1">
      <c r="A26" s="42"/>
      <c r="B26" s="45"/>
      <c r="C26" s="45"/>
      <c r="D26" s="9" t="s">
        <v>190</v>
      </c>
      <c r="E26" s="45"/>
      <c r="F26" s="45"/>
      <c r="G26" s="45"/>
    </row>
    <row r="27" spans="1:9" s="33" customFormat="1" ht="15.75" customHeight="1">
      <c r="A27" s="41">
        <v>11</v>
      </c>
      <c r="B27" s="45" t="s">
        <v>38</v>
      </c>
      <c r="C27" s="45">
        <v>2210</v>
      </c>
      <c r="D27" s="9">
        <f>4500+4920</f>
        <v>9420</v>
      </c>
      <c r="E27" s="45" t="s">
        <v>13</v>
      </c>
      <c r="F27" s="45" t="s">
        <v>163</v>
      </c>
      <c r="G27" s="45" t="s">
        <v>39</v>
      </c>
      <c r="I27" s="34"/>
    </row>
    <row r="28" spans="1:7" s="33" customFormat="1" ht="38.25" customHeight="1">
      <c r="A28" s="42"/>
      <c r="B28" s="45"/>
      <c r="C28" s="45"/>
      <c r="D28" s="18" t="s">
        <v>134</v>
      </c>
      <c r="E28" s="45"/>
      <c r="F28" s="45"/>
      <c r="G28" s="45"/>
    </row>
    <row r="29" spans="1:9" s="33" customFormat="1" ht="13.5" customHeight="1">
      <c r="A29" s="41">
        <v>12</v>
      </c>
      <c r="B29" s="45" t="s">
        <v>43</v>
      </c>
      <c r="C29" s="45">
        <v>2210</v>
      </c>
      <c r="D29" s="9">
        <f>1800+1800</f>
        <v>3600</v>
      </c>
      <c r="E29" s="45" t="s">
        <v>13</v>
      </c>
      <c r="F29" s="45" t="s">
        <v>163</v>
      </c>
      <c r="G29" s="45" t="s">
        <v>44</v>
      </c>
      <c r="I29" s="34"/>
    </row>
    <row r="30" spans="1:7" s="33" customFormat="1" ht="30.75" customHeight="1">
      <c r="A30" s="42"/>
      <c r="B30" s="45"/>
      <c r="C30" s="45"/>
      <c r="D30" s="18" t="s">
        <v>23</v>
      </c>
      <c r="E30" s="45"/>
      <c r="F30" s="45"/>
      <c r="G30" s="45"/>
    </row>
    <row r="31" spans="1:9" s="35" customFormat="1" ht="15.75">
      <c r="A31" s="41">
        <v>13</v>
      </c>
      <c r="B31" s="45" t="s">
        <v>45</v>
      </c>
      <c r="C31" s="45">
        <v>2210</v>
      </c>
      <c r="D31" s="9">
        <v>7000</v>
      </c>
      <c r="E31" s="45" t="s">
        <v>13</v>
      </c>
      <c r="F31" s="45" t="s">
        <v>163</v>
      </c>
      <c r="G31" s="45" t="s">
        <v>46</v>
      </c>
      <c r="I31" s="36"/>
    </row>
    <row r="32" spans="1:7" s="35" customFormat="1" ht="29.25" customHeight="1">
      <c r="A32" s="42"/>
      <c r="B32" s="45"/>
      <c r="C32" s="45"/>
      <c r="D32" s="18" t="s">
        <v>176</v>
      </c>
      <c r="E32" s="45"/>
      <c r="F32" s="45"/>
      <c r="G32" s="45"/>
    </row>
    <row r="33" spans="1:9" s="33" customFormat="1" ht="15.75" customHeight="1">
      <c r="A33" s="41">
        <v>14</v>
      </c>
      <c r="B33" s="45" t="s">
        <v>40</v>
      </c>
      <c r="C33" s="45">
        <v>2210</v>
      </c>
      <c r="D33" s="9">
        <v>10000</v>
      </c>
      <c r="E33" s="45" t="s">
        <v>13</v>
      </c>
      <c r="F33" s="45" t="s">
        <v>163</v>
      </c>
      <c r="G33" s="45" t="s">
        <v>16</v>
      </c>
      <c r="I33" s="34"/>
    </row>
    <row r="34" spans="1:7" s="33" customFormat="1" ht="29.25" customHeight="1">
      <c r="A34" s="42"/>
      <c r="B34" s="45"/>
      <c r="C34" s="45"/>
      <c r="D34" s="18" t="s">
        <v>129</v>
      </c>
      <c r="E34" s="45"/>
      <c r="F34" s="45"/>
      <c r="G34" s="45"/>
    </row>
    <row r="35" spans="1:7" s="35" customFormat="1" ht="15.75" customHeight="1">
      <c r="A35" s="41">
        <v>15</v>
      </c>
      <c r="B35" s="45" t="s">
        <v>80</v>
      </c>
      <c r="C35" s="45">
        <v>2210</v>
      </c>
      <c r="D35" s="9">
        <v>10000</v>
      </c>
      <c r="E35" s="45" t="s">
        <v>13</v>
      </c>
      <c r="F35" s="45" t="s">
        <v>163</v>
      </c>
      <c r="G35" s="45" t="s">
        <v>81</v>
      </c>
    </row>
    <row r="36" spans="1:7" s="35" customFormat="1" ht="27.75" customHeight="1">
      <c r="A36" s="42"/>
      <c r="B36" s="45"/>
      <c r="C36" s="45"/>
      <c r="D36" s="18" t="s">
        <v>129</v>
      </c>
      <c r="E36" s="45"/>
      <c r="F36" s="45"/>
      <c r="G36" s="45"/>
    </row>
    <row r="37" spans="1:9" s="33" customFormat="1" ht="15.75" customHeight="1">
      <c r="A37" s="41">
        <v>16</v>
      </c>
      <c r="B37" s="45" t="s">
        <v>50</v>
      </c>
      <c r="C37" s="45">
        <v>2210</v>
      </c>
      <c r="D37" s="9">
        <v>15000</v>
      </c>
      <c r="E37" s="45" t="s">
        <v>13</v>
      </c>
      <c r="F37" s="45" t="s">
        <v>163</v>
      </c>
      <c r="G37" s="45" t="s">
        <v>51</v>
      </c>
      <c r="I37" s="34"/>
    </row>
    <row r="38" spans="1:7" s="33" customFormat="1" ht="35.25" customHeight="1">
      <c r="A38" s="42"/>
      <c r="B38" s="45"/>
      <c r="C38" s="45"/>
      <c r="D38" s="18" t="s">
        <v>137</v>
      </c>
      <c r="E38" s="45"/>
      <c r="F38" s="45"/>
      <c r="G38" s="45"/>
    </row>
    <row r="39" spans="1:9" s="33" customFormat="1" ht="15.75" customHeight="1">
      <c r="A39" s="41">
        <v>17</v>
      </c>
      <c r="B39" s="45" t="s">
        <v>54</v>
      </c>
      <c r="C39" s="45">
        <v>2210</v>
      </c>
      <c r="D39" s="9">
        <v>10000</v>
      </c>
      <c r="E39" s="45" t="s">
        <v>13</v>
      </c>
      <c r="F39" s="45" t="s">
        <v>163</v>
      </c>
      <c r="G39" s="45" t="s">
        <v>55</v>
      </c>
      <c r="I39" s="34"/>
    </row>
    <row r="40" spans="1:7" s="33" customFormat="1" ht="30.75" customHeight="1">
      <c r="A40" s="42"/>
      <c r="B40" s="45"/>
      <c r="C40" s="45"/>
      <c r="D40" s="9" t="s">
        <v>173</v>
      </c>
      <c r="E40" s="45"/>
      <c r="F40" s="45"/>
      <c r="G40" s="45"/>
    </row>
    <row r="41" spans="1:9" s="33" customFormat="1" ht="15.75" customHeight="1">
      <c r="A41" s="41">
        <v>18</v>
      </c>
      <c r="B41" s="45" t="s">
        <v>57</v>
      </c>
      <c r="C41" s="45">
        <v>2210</v>
      </c>
      <c r="D41" s="9">
        <f>30000-12515.79</f>
        <v>17484.21</v>
      </c>
      <c r="E41" s="45" t="s">
        <v>13</v>
      </c>
      <c r="F41" s="45" t="s">
        <v>163</v>
      </c>
      <c r="G41" s="45" t="s">
        <v>58</v>
      </c>
      <c r="I41" s="34"/>
    </row>
    <row r="42" spans="1:7" s="33" customFormat="1" ht="54" customHeight="1">
      <c r="A42" s="42"/>
      <c r="B42" s="45"/>
      <c r="C42" s="45"/>
      <c r="D42" s="18" t="s">
        <v>184</v>
      </c>
      <c r="E42" s="45"/>
      <c r="F42" s="45"/>
      <c r="G42" s="45"/>
    </row>
    <row r="43" spans="1:9" s="33" customFormat="1" ht="15.75" customHeight="1">
      <c r="A43" s="41">
        <v>19</v>
      </c>
      <c r="B43" s="45" t="s">
        <v>59</v>
      </c>
      <c r="C43" s="45">
        <v>2210</v>
      </c>
      <c r="D43" s="9">
        <f>8000+8000</f>
        <v>16000</v>
      </c>
      <c r="E43" s="45" t="s">
        <v>13</v>
      </c>
      <c r="F43" s="45" t="s">
        <v>163</v>
      </c>
      <c r="G43" s="45" t="s">
        <v>60</v>
      </c>
      <c r="I43" s="34"/>
    </row>
    <row r="44" spans="1:7" s="33" customFormat="1" ht="47.25" customHeight="1">
      <c r="A44" s="42"/>
      <c r="B44" s="45"/>
      <c r="C44" s="45"/>
      <c r="D44" s="9" t="s">
        <v>133</v>
      </c>
      <c r="E44" s="45"/>
      <c r="F44" s="45"/>
      <c r="G44" s="45"/>
    </row>
    <row r="45" spans="1:9" s="33" customFormat="1" ht="15.75" customHeight="1">
      <c r="A45" s="41">
        <v>20</v>
      </c>
      <c r="B45" s="45" t="s">
        <v>61</v>
      </c>
      <c r="C45" s="45">
        <v>2210</v>
      </c>
      <c r="D45" s="9">
        <v>20000</v>
      </c>
      <c r="E45" s="45" t="s">
        <v>13</v>
      </c>
      <c r="F45" s="45" t="s">
        <v>163</v>
      </c>
      <c r="G45" s="45" t="s">
        <v>62</v>
      </c>
      <c r="I45" s="34"/>
    </row>
    <row r="46" spans="1:7" s="33" customFormat="1" ht="25.5">
      <c r="A46" s="42"/>
      <c r="B46" s="45"/>
      <c r="C46" s="45"/>
      <c r="D46" s="9" t="s">
        <v>172</v>
      </c>
      <c r="E46" s="45"/>
      <c r="F46" s="45"/>
      <c r="G46" s="45"/>
    </row>
    <row r="47" spans="1:9" s="33" customFormat="1" ht="15.75" customHeight="1">
      <c r="A47" s="41">
        <v>21</v>
      </c>
      <c r="B47" s="45" t="s">
        <v>63</v>
      </c>
      <c r="C47" s="45">
        <v>2210</v>
      </c>
      <c r="D47" s="9">
        <v>10000</v>
      </c>
      <c r="E47" s="45" t="s">
        <v>13</v>
      </c>
      <c r="F47" s="45" t="s">
        <v>163</v>
      </c>
      <c r="G47" s="43" t="s">
        <v>64</v>
      </c>
      <c r="I47" s="34"/>
    </row>
    <row r="48" spans="1:7" s="33" customFormat="1" ht="41.25" customHeight="1">
      <c r="A48" s="42"/>
      <c r="B48" s="45"/>
      <c r="C48" s="45"/>
      <c r="D48" s="9" t="s">
        <v>129</v>
      </c>
      <c r="E48" s="45"/>
      <c r="F48" s="45"/>
      <c r="G48" s="44"/>
    </row>
    <row r="49" spans="1:9" s="33" customFormat="1" ht="15.75" customHeight="1">
      <c r="A49" s="41">
        <v>22</v>
      </c>
      <c r="B49" s="45" t="s">
        <v>86</v>
      </c>
      <c r="C49" s="45">
        <v>2210</v>
      </c>
      <c r="D49" s="9">
        <v>7000</v>
      </c>
      <c r="E49" s="45" t="s">
        <v>13</v>
      </c>
      <c r="F49" s="45" t="s">
        <v>163</v>
      </c>
      <c r="G49" s="45" t="s">
        <v>60</v>
      </c>
      <c r="I49" s="34"/>
    </row>
    <row r="50" spans="1:7" s="33" customFormat="1" ht="39.75" customHeight="1">
      <c r="A50" s="42"/>
      <c r="B50" s="45"/>
      <c r="C50" s="45"/>
      <c r="D50" s="9" t="s">
        <v>176</v>
      </c>
      <c r="E50" s="45"/>
      <c r="F50" s="45"/>
      <c r="G50" s="45"/>
    </row>
    <row r="51" spans="1:9" s="33" customFormat="1" ht="15.75">
      <c r="A51" s="41">
        <v>23</v>
      </c>
      <c r="B51" s="45" t="s">
        <v>71</v>
      </c>
      <c r="C51" s="45">
        <v>2210</v>
      </c>
      <c r="D51" s="9">
        <v>44000</v>
      </c>
      <c r="E51" s="45" t="s">
        <v>13</v>
      </c>
      <c r="F51" s="45" t="s">
        <v>163</v>
      </c>
      <c r="G51" s="45" t="s">
        <v>72</v>
      </c>
      <c r="I51" s="34"/>
    </row>
    <row r="52" spans="1:7" s="33" customFormat="1" ht="39.75" customHeight="1">
      <c r="A52" s="42"/>
      <c r="B52" s="45"/>
      <c r="C52" s="45"/>
      <c r="D52" s="9" t="s">
        <v>191</v>
      </c>
      <c r="E52" s="45"/>
      <c r="F52" s="45"/>
      <c r="G52" s="45"/>
    </row>
    <row r="53" spans="1:9" s="33" customFormat="1" ht="15.75" customHeight="1">
      <c r="A53" s="41">
        <v>24</v>
      </c>
      <c r="B53" s="45" t="s">
        <v>74</v>
      </c>
      <c r="C53" s="43">
        <v>2210</v>
      </c>
      <c r="D53" s="9">
        <v>3000</v>
      </c>
      <c r="E53" s="45" t="s">
        <v>13</v>
      </c>
      <c r="F53" s="45" t="s">
        <v>163</v>
      </c>
      <c r="G53" s="43" t="s">
        <v>73</v>
      </c>
      <c r="I53" s="34"/>
    </row>
    <row r="54" spans="1:7" s="33" customFormat="1" ht="30" customHeight="1">
      <c r="A54" s="42"/>
      <c r="B54" s="45"/>
      <c r="C54" s="44"/>
      <c r="D54" s="9" t="s">
        <v>136</v>
      </c>
      <c r="E54" s="45"/>
      <c r="F54" s="45"/>
      <c r="G54" s="44"/>
    </row>
    <row r="55" spans="1:9" s="33" customFormat="1" ht="15.75" customHeight="1">
      <c r="A55" s="41">
        <v>25</v>
      </c>
      <c r="B55" s="45" t="s">
        <v>75</v>
      </c>
      <c r="C55" s="45">
        <v>2210</v>
      </c>
      <c r="D55" s="17">
        <v>20000</v>
      </c>
      <c r="E55" s="45" t="s">
        <v>13</v>
      </c>
      <c r="F55" s="45" t="s">
        <v>163</v>
      </c>
      <c r="G55" s="43" t="s">
        <v>73</v>
      </c>
      <c r="I55" s="34"/>
    </row>
    <row r="56" spans="1:7" s="33" customFormat="1" ht="38.25" customHeight="1">
      <c r="A56" s="42"/>
      <c r="B56" s="45"/>
      <c r="C56" s="45"/>
      <c r="D56" s="9" t="s">
        <v>172</v>
      </c>
      <c r="E56" s="45"/>
      <c r="F56" s="45"/>
      <c r="G56" s="44"/>
    </row>
    <row r="57" spans="1:9" s="33" customFormat="1" ht="15.75" customHeight="1">
      <c r="A57" s="41">
        <v>26</v>
      </c>
      <c r="B57" s="45" t="s">
        <v>76</v>
      </c>
      <c r="C57" s="45">
        <v>2210</v>
      </c>
      <c r="D57" s="9">
        <v>61000</v>
      </c>
      <c r="E57" s="45" t="s">
        <v>13</v>
      </c>
      <c r="F57" s="45" t="s">
        <v>163</v>
      </c>
      <c r="G57" s="45" t="s">
        <v>27</v>
      </c>
      <c r="I57" s="34"/>
    </row>
    <row r="58" spans="1:7" s="33" customFormat="1" ht="39.75" customHeight="1">
      <c r="A58" s="42"/>
      <c r="B58" s="45"/>
      <c r="C58" s="45"/>
      <c r="D58" s="9" t="s">
        <v>171</v>
      </c>
      <c r="E58" s="45"/>
      <c r="F58" s="45"/>
      <c r="G58" s="45"/>
    </row>
    <row r="59" spans="1:9" s="33" customFormat="1" ht="15.75">
      <c r="A59" s="41">
        <v>27</v>
      </c>
      <c r="B59" s="45" t="s">
        <v>77</v>
      </c>
      <c r="C59" s="45">
        <v>2210</v>
      </c>
      <c r="D59" s="9">
        <v>10000</v>
      </c>
      <c r="E59" s="45" t="s">
        <v>13</v>
      </c>
      <c r="F59" s="45" t="s">
        <v>163</v>
      </c>
      <c r="G59" s="45" t="s">
        <v>27</v>
      </c>
      <c r="I59" s="34"/>
    </row>
    <row r="60" spans="1:7" s="33" customFormat="1" ht="31.5" customHeight="1">
      <c r="A60" s="42"/>
      <c r="B60" s="45"/>
      <c r="C60" s="45"/>
      <c r="D60" s="9" t="s">
        <v>129</v>
      </c>
      <c r="E60" s="45"/>
      <c r="F60" s="45"/>
      <c r="G60" s="45"/>
    </row>
    <row r="61" spans="1:9" s="35" customFormat="1" ht="15.75" customHeight="1">
      <c r="A61" s="41">
        <v>28</v>
      </c>
      <c r="B61" s="45" t="s">
        <v>78</v>
      </c>
      <c r="C61" s="45">
        <v>2210</v>
      </c>
      <c r="D61" s="9">
        <v>15500</v>
      </c>
      <c r="E61" s="45" t="s">
        <v>13</v>
      </c>
      <c r="F61" s="45" t="s">
        <v>163</v>
      </c>
      <c r="G61" s="45" t="s">
        <v>79</v>
      </c>
      <c r="I61" s="36"/>
    </row>
    <row r="62" spans="1:7" s="35" customFormat="1" ht="41.25" customHeight="1">
      <c r="A62" s="42"/>
      <c r="B62" s="45"/>
      <c r="C62" s="45"/>
      <c r="D62" s="9" t="s">
        <v>138</v>
      </c>
      <c r="E62" s="45"/>
      <c r="F62" s="45"/>
      <c r="G62" s="45"/>
    </row>
    <row r="63" spans="1:9" s="33" customFormat="1" ht="18" customHeight="1">
      <c r="A63" s="41">
        <v>29</v>
      </c>
      <c r="B63" s="45" t="s">
        <v>82</v>
      </c>
      <c r="C63" s="45">
        <v>2210</v>
      </c>
      <c r="D63" s="9">
        <v>38000</v>
      </c>
      <c r="E63" s="45" t="s">
        <v>13</v>
      </c>
      <c r="F63" s="45" t="s">
        <v>163</v>
      </c>
      <c r="G63" s="45" t="s">
        <v>83</v>
      </c>
      <c r="I63" s="34"/>
    </row>
    <row r="64" spans="1:7" s="33" customFormat="1" ht="26.25" customHeight="1">
      <c r="A64" s="42"/>
      <c r="B64" s="45"/>
      <c r="C64" s="45"/>
      <c r="D64" s="9" t="s">
        <v>192</v>
      </c>
      <c r="E64" s="45"/>
      <c r="F64" s="45"/>
      <c r="G64" s="45"/>
    </row>
    <row r="65" spans="1:9" s="33" customFormat="1" ht="15.75">
      <c r="A65" s="41">
        <v>30</v>
      </c>
      <c r="B65" s="45" t="s">
        <v>84</v>
      </c>
      <c r="C65" s="45">
        <v>2210</v>
      </c>
      <c r="D65" s="9">
        <v>45000</v>
      </c>
      <c r="E65" s="45" t="s">
        <v>13</v>
      </c>
      <c r="F65" s="45" t="s">
        <v>163</v>
      </c>
      <c r="G65" s="45" t="s">
        <v>85</v>
      </c>
      <c r="I65" s="34"/>
    </row>
    <row r="66" spans="1:7" s="33" customFormat="1" ht="42.75" customHeight="1">
      <c r="A66" s="42"/>
      <c r="B66" s="45"/>
      <c r="C66" s="45"/>
      <c r="D66" s="9" t="s">
        <v>177</v>
      </c>
      <c r="E66" s="45"/>
      <c r="F66" s="45"/>
      <c r="G66" s="45"/>
    </row>
    <row r="67" spans="1:9" s="33" customFormat="1" ht="15.75" customHeight="1">
      <c r="A67" s="41">
        <v>31</v>
      </c>
      <c r="B67" s="45" t="s">
        <v>87</v>
      </c>
      <c r="C67" s="45">
        <v>2210</v>
      </c>
      <c r="D67" s="9">
        <f>3000+300</f>
        <v>3300</v>
      </c>
      <c r="E67" s="45" t="s">
        <v>13</v>
      </c>
      <c r="F67" s="45" t="s">
        <v>163</v>
      </c>
      <c r="G67" s="45" t="s">
        <v>88</v>
      </c>
      <c r="I67" s="34"/>
    </row>
    <row r="68" spans="1:7" s="33" customFormat="1" ht="32.25" customHeight="1">
      <c r="A68" s="42"/>
      <c r="B68" s="45"/>
      <c r="C68" s="45"/>
      <c r="D68" s="9" t="s">
        <v>139</v>
      </c>
      <c r="E68" s="45"/>
      <c r="F68" s="45"/>
      <c r="G68" s="45"/>
    </row>
    <row r="69" spans="1:9" s="33" customFormat="1" ht="15.75" customHeight="1">
      <c r="A69" s="41">
        <v>32</v>
      </c>
      <c r="B69" s="45" t="s">
        <v>89</v>
      </c>
      <c r="C69" s="43">
        <v>2210</v>
      </c>
      <c r="D69" s="9">
        <f>2463+10000</f>
        <v>12463</v>
      </c>
      <c r="E69" s="45" t="s">
        <v>13</v>
      </c>
      <c r="F69" s="45" t="s">
        <v>163</v>
      </c>
      <c r="G69" s="43" t="s">
        <v>90</v>
      </c>
      <c r="I69" s="34"/>
    </row>
    <row r="70" spans="1:7" s="33" customFormat="1" ht="39.75" customHeight="1">
      <c r="A70" s="42"/>
      <c r="B70" s="45"/>
      <c r="C70" s="44"/>
      <c r="D70" s="19" t="s">
        <v>179</v>
      </c>
      <c r="E70" s="45"/>
      <c r="F70" s="45"/>
      <c r="G70" s="44"/>
    </row>
    <row r="71" spans="1:7" s="33" customFormat="1" ht="22.5" customHeight="1">
      <c r="A71" s="41">
        <v>33</v>
      </c>
      <c r="B71" s="45" t="s">
        <v>91</v>
      </c>
      <c r="C71" s="43">
        <v>2210</v>
      </c>
      <c r="D71" s="9">
        <v>10000</v>
      </c>
      <c r="E71" s="45" t="s">
        <v>13</v>
      </c>
      <c r="F71" s="45" t="s">
        <v>163</v>
      </c>
      <c r="G71" s="43" t="s">
        <v>92</v>
      </c>
    </row>
    <row r="72" spans="1:7" s="33" customFormat="1" ht="42" customHeight="1">
      <c r="A72" s="42"/>
      <c r="B72" s="45"/>
      <c r="C72" s="44"/>
      <c r="D72" s="19" t="s">
        <v>170</v>
      </c>
      <c r="E72" s="45"/>
      <c r="F72" s="45"/>
      <c r="G72" s="44"/>
    </row>
    <row r="73" spans="1:7" s="33" customFormat="1" ht="22.5" customHeight="1">
      <c r="A73" s="41">
        <v>34</v>
      </c>
      <c r="B73" s="45" t="s">
        <v>126</v>
      </c>
      <c r="C73" s="43">
        <v>2210</v>
      </c>
      <c r="D73" s="9">
        <v>5150</v>
      </c>
      <c r="E73" s="45" t="s">
        <v>13</v>
      </c>
      <c r="F73" s="45" t="s">
        <v>163</v>
      </c>
      <c r="G73" s="43" t="s">
        <v>26</v>
      </c>
    </row>
    <row r="74" spans="1:7" s="33" customFormat="1" ht="36.75" customHeight="1">
      <c r="A74" s="42"/>
      <c r="B74" s="45"/>
      <c r="C74" s="44"/>
      <c r="D74" s="9" t="s">
        <v>141</v>
      </c>
      <c r="E74" s="45"/>
      <c r="F74" s="45"/>
      <c r="G74" s="44"/>
    </row>
    <row r="75" spans="1:7" s="37" customFormat="1" ht="17.25" customHeight="1">
      <c r="A75" s="41">
        <v>35</v>
      </c>
      <c r="B75" s="45" t="s">
        <v>122</v>
      </c>
      <c r="C75" s="47">
        <v>2210</v>
      </c>
      <c r="D75" s="19">
        <f>500+500+9000</f>
        <v>10000</v>
      </c>
      <c r="E75" s="45" t="s">
        <v>13</v>
      </c>
      <c r="F75" s="45" t="s">
        <v>163</v>
      </c>
      <c r="G75" s="47" t="s">
        <v>28</v>
      </c>
    </row>
    <row r="76" spans="1:7" s="37" customFormat="1" ht="28.5" customHeight="1">
      <c r="A76" s="42"/>
      <c r="B76" s="45"/>
      <c r="C76" s="48"/>
      <c r="D76" s="19" t="s">
        <v>170</v>
      </c>
      <c r="E76" s="45"/>
      <c r="F76" s="45"/>
      <c r="G76" s="48"/>
    </row>
    <row r="77" spans="1:9" s="37" customFormat="1" ht="16.5" customHeight="1">
      <c r="A77" s="41">
        <v>36</v>
      </c>
      <c r="B77" s="45" t="s">
        <v>56</v>
      </c>
      <c r="C77" s="51">
        <v>2210</v>
      </c>
      <c r="D77" s="19">
        <v>80000</v>
      </c>
      <c r="E77" s="45" t="s">
        <v>13</v>
      </c>
      <c r="F77" s="45" t="s">
        <v>163</v>
      </c>
      <c r="G77" s="51" t="s">
        <v>19</v>
      </c>
      <c r="I77" s="38"/>
    </row>
    <row r="78" spans="1:7" s="37" customFormat="1" ht="38.25" customHeight="1">
      <c r="A78" s="42"/>
      <c r="B78" s="45"/>
      <c r="C78" s="51"/>
      <c r="D78" s="19" t="s">
        <v>175</v>
      </c>
      <c r="E78" s="45"/>
      <c r="F78" s="45"/>
      <c r="G78" s="51"/>
    </row>
    <row r="79" spans="1:9" s="37" customFormat="1" ht="15.75">
      <c r="A79" s="41">
        <v>37</v>
      </c>
      <c r="B79" s="47" t="s">
        <v>22</v>
      </c>
      <c r="C79" s="47">
        <v>2210</v>
      </c>
      <c r="D79" s="19">
        <v>1067</v>
      </c>
      <c r="E79" s="45" t="s">
        <v>13</v>
      </c>
      <c r="F79" s="45" t="s">
        <v>163</v>
      </c>
      <c r="G79" s="47"/>
      <c r="I79" s="38"/>
    </row>
    <row r="80" spans="1:7" s="37" customFormat="1" ht="31.5" customHeight="1">
      <c r="A80" s="42"/>
      <c r="B80" s="48"/>
      <c r="C80" s="48"/>
      <c r="D80" s="19" t="s">
        <v>142</v>
      </c>
      <c r="E80" s="45"/>
      <c r="F80" s="45"/>
      <c r="G80" s="48"/>
    </row>
    <row r="81" spans="1:9" s="33" customFormat="1" ht="15.75" customHeight="1">
      <c r="A81" s="39"/>
      <c r="B81" s="10" t="s">
        <v>24</v>
      </c>
      <c r="C81" s="21"/>
      <c r="D81" s="9">
        <f>D7+D9+D11+D13+D15+D17++D19+D21+D23+D25+D27+D29+D31+D33+D35+D37+D39+D41+D43+D45+D47+D49+D51+D53+D55+D57+D59+D61+D63+D65+D67+D69+D71+D73+D75+D77+D79</f>
        <v>713484.21</v>
      </c>
      <c r="E81" s="21"/>
      <c r="F81" s="21"/>
      <c r="G81" s="21"/>
      <c r="H81" s="34"/>
      <c r="I81" s="34"/>
    </row>
    <row r="82" spans="1:9" s="33" customFormat="1" ht="15.75" customHeight="1">
      <c r="A82" s="41">
        <v>38</v>
      </c>
      <c r="B82" s="45" t="s">
        <v>67</v>
      </c>
      <c r="C82" s="43">
        <v>2220</v>
      </c>
      <c r="D82" s="9">
        <v>700</v>
      </c>
      <c r="E82" s="46" t="s">
        <v>13</v>
      </c>
      <c r="F82" s="45" t="s">
        <v>163</v>
      </c>
      <c r="G82" s="49" t="s">
        <v>68</v>
      </c>
      <c r="I82" s="34"/>
    </row>
    <row r="83" spans="1:9" s="33" customFormat="1" ht="41.25" customHeight="1">
      <c r="A83" s="42"/>
      <c r="B83" s="45"/>
      <c r="C83" s="44"/>
      <c r="D83" s="9" t="s">
        <v>187</v>
      </c>
      <c r="E83" s="44"/>
      <c r="F83" s="45"/>
      <c r="G83" s="50"/>
      <c r="I83" s="34"/>
    </row>
    <row r="84" spans="1:9" s="33" customFormat="1" ht="15.75" customHeight="1">
      <c r="A84" s="41">
        <v>39</v>
      </c>
      <c r="B84" s="45" t="s">
        <v>69</v>
      </c>
      <c r="C84" s="43">
        <v>2220</v>
      </c>
      <c r="D84" s="9">
        <v>700</v>
      </c>
      <c r="E84" s="43" t="s">
        <v>13</v>
      </c>
      <c r="F84" s="45" t="s">
        <v>163</v>
      </c>
      <c r="G84" s="50" t="s">
        <v>70</v>
      </c>
      <c r="I84" s="34"/>
    </row>
    <row r="85" spans="1:9" s="33" customFormat="1" ht="66" customHeight="1">
      <c r="A85" s="42"/>
      <c r="B85" s="45"/>
      <c r="C85" s="44"/>
      <c r="D85" s="9" t="s">
        <v>135</v>
      </c>
      <c r="E85" s="44"/>
      <c r="F85" s="45"/>
      <c r="G85" s="50"/>
      <c r="I85" s="34"/>
    </row>
    <row r="86" spans="1:9" s="33" customFormat="1" ht="15.75" customHeight="1">
      <c r="A86" s="41">
        <v>40</v>
      </c>
      <c r="B86" s="45" t="s">
        <v>65</v>
      </c>
      <c r="C86" s="43">
        <v>2220</v>
      </c>
      <c r="D86" s="9">
        <v>758.93</v>
      </c>
      <c r="E86" s="43" t="s">
        <v>13</v>
      </c>
      <c r="F86" s="45" t="s">
        <v>163</v>
      </c>
      <c r="G86" s="43" t="s">
        <v>66</v>
      </c>
      <c r="I86" s="34"/>
    </row>
    <row r="87" spans="1:9" s="33" customFormat="1" ht="36" customHeight="1">
      <c r="A87" s="42"/>
      <c r="B87" s="45"/>
      <c r="C87" s="44"/>
      <c r="D87" s="9" t="s">
        <v>188</v>
      </c>
      <c r="E87" s="44"/>
      <c r="F87" s="45"/>
      <c r="G87" s="44"/>
      <c r="I87" s="34"/>
    </row>
    <row r="88" spans="1:9" s="33" customFormat="1" ht="36" customHeight="1">
      <c r="A88" s="25"/>
      <c r="B88" s="10" t="s">
        <v>25</v>
      </c>
      <c r="C88" s="22"/>
      <c r="D88" s="9">
        <f>D82+D84+D86</f>
        <v>2158.93</v>
      </c>
      <c r="E88" s="21"/>
      <c r="F88" s="21"/>
      <c r="G88" s="21"/>
      <c r="I88" s="34"/>
    </row>
    <row r="89" spans="1:7" s="33" customFormat="1" ht="25.5" customHeight="1">
      <c r="A89" s="41">
        <v>41</v>
      </c>
      <c r="B89" s="45" t="s">
        <v>93</v>
      </c>
      <c r="C89" s="45">
        <v>2240</v>
      </c>
      <c r="D89" s="17">
        <f>5000</f>
        <v>5000</v>
      </c>
      <c r="E89" s="45" t="s">
        <v>13</v>
      </c>
      <c r="F89" s="45" t="s">
        <v>163</v>
      </c>
      <c r="G89" s="45" t="s">
        <v>94</v>
      </c>
    </row>
    <row r="90" spans="1:9" s="33" customFormat="1" ht="34.5" customHeight="1">
      <c r="A90" s="42"/>
      <c r="B90" s="45"/>
      <c r="C90" s="45"/>
      <c r="D90" s="17" t="s">
        <v>132</v>
      </c>
      <c r="E90" s="45"/>
      <c r="F90" s="45"/>
      <c r="G90" s="45"/>
      <c r="I90" s="34"/>
    </row>
    <row r="91" spans="1:9" s="33" customFormat="1" ht="15.75" customHeight="1">
      <c r="A91" s="41">
        <v>42</v>
      </c>
      <c r="B91" s="45" t="s">
        <v>95</v>
      </c>
      <c r="C91" s="45">
        <v>2240</v>
      </c>
      <c r="D91" s="17">
        <f>8000+500</f>
        <v>8500</v>
      </c>
      <c r="E91" s="45" t="s">
        <v>13</v>
      </c>
      <c r="F91" s="45" t="s">
        <v>163</v>
      </c>
      <c r="G91" s="45" t="s">
        <v>96</v>
      </c>
      <c r="I91" s="34"/>
    </row>
    <row r="92" spans="1:9" s="33" customFormat="1" ht="26.25" customHeight="1">
      <c r="A92" s="42"/>
      <c r="B92" s="45"/>
      <c r="C92" s="45"/>
      <c r="D92" s="17" t="s">
        <v>143</v>
      </c>
      <c r="E92" s="45"/>
      <c r="F92" s="45"/>
      <c r="G92" s="45"/>
      <c r="I92" s="34"/>
    </row>
    <row r="93" spans="1:7" s="33" customFormat="1" ht="26.25" customHeight="1">
      <c r="A93" s="41">
        <v>43</v>
      </c>
      <c r="B93" s="45" t="s">
        <v>97</v>
      </c>
      <c r="C93" s="45">
        <v>2240</v>
      </c>
      <c r="D93" s="17">
        <f>500+8000</f>
        <v>8500</v>
      </c>
      <c r="E93" s="45" t="s">
        <v>13</v>
      </c>
      <c r="F93" s="45" t="s">
        <v>163</v>
      </c>
      <c r="G93" s="45" t="s">
        <v>98</v>
      </c>
    </row>
    <row r="94" spans="1:9" s="33" customFormat="1" ht="34.5" customHeight="1">
      <c r="A94" s="42"/>
      <c r="B94" s="45"/>
      <c r="C94" s="45"/>
      <c r="D94" s="17" t="s">
        <v>143</v>
      </c>
      <c r="E94" s="45"/>
      <c r="F94" s="45"/>
      <c r="G94" s="45"/>
      <c r="I94" s="34"/>
    </row>
    <row r="95" spans="1:7" s="33" customFormat="1" ht="15.75" customHeight="1">
      <c r="A95" s="41">
        <v>44</v>
      </c>
      <c r="B95" s="45" t="s">
        <v>99</v>
      </c>
      <c r="C95" s="45">
        <v>2240</v>
      </c>
      <c r="D95" s="17">
        <f>200+300</f>
        <v>500</v>
      </c>
      <c r="E95" s="45" t="s">
        <v>13</v>
      </c>
      <c r="F95" s="45" t="s">
        <v>163</v>
      </c>
      <c r="G95" s="45" t="s">
        <v>17</v>
      </c>
    </row>
    <row r="96" spans="1:9" s="33" customFormat="1" ht="41.25" customHeight="1">
      <c r="A96" s="42"/>
      <c r="B96" s="45"/>
      <c r="C96" s="45"/>
      <c r="D96" s="9" t="s">
        <v>144</v>
      </c>
      <c r="E96" s="45"/>
      <c r="F96" s="45"/>
      <c r="G96" s="45"/>
      <c r="I96" s="34"/>
    </row>
    <row r="97" spans="1:7" s="33" customFormat="1" ht="15.75" customHeight="1">
      <c r="A97" s="41">
        <v>45</v>
      </c>
      <c r="B97" s="45" t="s">
        <v>100</v>
      </c>
      <c r="C97" s="45">
        <v>2240</v>
      </c>
      <c r="D97" s="17">
        <f>1620+8600</f>
        <v>10220</v>
      </c>
      <c r="E97" s="45" t="s">
        <v>13</v>
      </c>
      <c r="F97" s="45" t="s">
        <v>163</v>
      </c>
      <c r="G97" s="45" t="s">
        <v>101</v>
      </c>
    </row>
    <row r="98" spans="1:9" s="33" customFormat="1" ht="26.25" customHeight="1">
      <c r="A98" s="42"/>
      <c r="B98" s="45"/>
      <c r="C98" s="45"/>
      <c r="D98" s="9" t="s">
        <v>145</v>
      </c>
      <c r="E98" s="45"/>
      <c r="F98" s="45"/>
      <c r="G98" s="45"/>
      <c r="I98" s="34"/>
    </row>
    <row r="99" spans="1:7" s="33" customFormat="1" ht="15.75" customHeight="1">
      <c r="A99" s="41">
        <v>46</v>
      </c>
      <c r="B99" s="45" t="s">
        <v>102</v>
      </c>
      <c r="C99" s="45">
        <v>2240</v>
      </c>
      <c r="D99" s="17">
        <f>13500+29300</f>
        <v>42800</v>
      </c>
      <c r="E99" s="45" t="s">
        <v>13</v>
      </c>
      <c r="F99" s="45" t="s">
        <v>163</v>
      </c>
      <c r="G99" s="45" t="s">
        <v>125</v>
      </c>
    </row>
    <row r="100" spans="1:9" s="33" customFormat="1" ht="39.75" customHeight="1">
      <c r="A100" s="42"/>
      <c r="B100" s="45"/>
      <c r="C100" s="45"/>
      <c r="D100" s="17" t="s">
        <v>146</v>
      </c>
      <c r="E100" s="45"/>
      <c r="F100" s="45"/>
      <c r="G100" s="45"/>
      <c r="I100" s="34"/>
    </row>
    <row r="101" spans="1:7" s="33" customFormat="1" ht="15.75" customHeight="1">
      <c r="A101" s="41">
        <v>47</v>
      </c>
      <c r="B101" s="45" t="s">
        <v>106</v>
      </c>
      <c r="C101" s="45">
        <v>2240</v>
      </c>
      <c r="D101" s="17">
        <v>3600</v>
      </c>
      <c r="E101" s="45" t="s">
        <v>13</v>
      </c>
      <c r="F101" s="45" t="s">
        <v>163</v>
      </c>
      <c r="G101" s="45" t="s">
        <v>107</v>
      </c>
    </row>
    <row r="102" spans="1:9" s="33" customFormat="1" ht="15.75" customHeight="1">
      <c r="A102" s="42"/>
      <c r="B102" s="45"/>
      <c r="C102" s="45"/>
      <c r="D102" s="17" t="s">
        <v>23</v>
      </c>
      <c r="E102" s="45"/>
      <c r="F102" s="45"/>
      <c r="G102" s="45"/>
      <c r="I102" s="34"/>
    </row>
    <row r="103" spans="1:7" s="33" customFormat="1" ht="19.5" customHeight="1">
      <c r="A103" s="41">
        <v>48</v>
      </c>
      <c r="B103" s="45" t="s">
        <v>108</v>
      </c>
      <c r="C103" s="45">
        <v>2240</v>
      </c>
      <c r="D103" s="17">
        <f>1800+10000</f>
        <v>11800</v>
      </c>
      <c r="E103" s="45" t="s">
        <v>13</v>
      </c>
      <c r="F103" s="45" t="s">
        <v>163</v>
      </c>
      <c r="G103" s="45" t="s">
        <v>109</v>
      </c>
    </row>
    <row r="104" spans="1:9" s="33" customFormat="1" ht="26.25" customHeight="1">
      <c r="A104" s="42"/>
      <c r="B104" s="45"/>
      <c r="C104" s="45"/>
      <c r="D104" s="17" t="s">
        <v>147</v>
      </c>
      <c r="E104" s="45"/>
      <c r="F104" s="45"/>
      <c r="G104" s="45"/>
      <c r="I104" s="34"/>
    </row>
    <row r="105" spans="1:7" s="33" customFormat="1" ht="13.5" customHeight="1">
      <c r="A105" s="41">
        <v>49</v>
      </c>
      <c r="B105" s="45" t="s">
        <v>110</v>
      </c>
      <c r="C105" s="45">
        <v>2240</v>
      </c>
      <c r="D105" s="17">
        <v>15000</v>
      </c>
      <c r="E105" s="45" t="s">
        <v>13</v>
      </c>
      <c r="F105" s="45" t="s">
        <v>163</v>
      </c>
      <c r="G105" s="45" t="s">
        <v>111</v>
      </c>
    </row>
    <row r="106" spans="1:7" s="33" customFormat="1" ht="42.75" customHeight="1">
      <c r="A106" s="42"/>
      <c r="B106" s="45"/>
      <c r="C106" s="45"/>
      <c r="D106" s="17" t="s">
        <v>137</v>
      </c>
      <c r="E106" s="45"/>
      <c r="F106" s="45"/>
      <c r="G106" s="45"/>
    </row>
    <row r="107" spans="1:7" s="33" customFormat="1" ht="19.5" customHeight="1">
      <c r="A107" s="41">
        <v>50</v>
      </c>
      <c r="B107" s="45" t="s">
        <v>112</v>
      </c>
      <c r="C107" s="45">
        <v>2240</v>
      </c>
      <c r="D107" s="17">
        <v>11948</v>
      </c>
      <c r="E107" s="45" t="s">
        <v>13</v>
      </c>
      <c r="F107" s="45" t="s">
        <v>163</v>
      </c>
      <c r="G107" s="45" t="s">
        <v>113</v>
      </c>
    </row>
    <row r="108" spans="1:7" s="33" customFormat="1" ht="26.25" customHeight="1">
      <c r="A108" s="42"/>
      <c r="B108" s="45"/>
      <c r="C108" s="45"/>
      <c r="D108" s="17" t="s">
        <v>148</v>
      </c>
      <c r="E108" s="45"/>
      <c r="F108" s="45"/>
      <c r="G108" s="45"/>
    </row>
    <row r="109" spans="1:7" s="33" customFormat="1" ht="15.75" customHeight="1">
      <c r="A109" s="41">
        <v>51</v>
      </c>
      <c r="B109" s="45" t="s">
        <v>114</v>
      </c>
      <c r="C109" s="45">
        <v>2240</v>
      </c>
      <c r="D109" s="17">
        <f>1748+2052</f>
        <v>3800</v>
      </c>
      <c r="E109" s="45" t="s">
        <v>13</v>
      </c>
      <c r="F109" s="45" t="s">
        <v>163</v>
      </c>
      <c r="G109" s="45" t="s">
        <v>115</v>
      </c>
    </row>
    <row r="110" spans="1:7" s="33" customFormat="1" ht="38.25" customHeight="1">
      <c r="A110" s="42"/>
      <c r="B110" s="45"/>
      <c r="C110" s="45"/>
      <c r="D110" s="17" t="s">
        <v>140</v>
      </c>
      <c r="E110" s="45"/>
      <c r="F110" s="45"/>
      <c r="G110" s="45"/>
    </row>
    <row r="111" spans="1:7" s="33" customFormat="1" ht="16.5" customHeight="1">
      <c r="A111" s="41">
        <v>52</v>
      </c>
      <c r="B111" s="45" t="s">
        <v>116</v>
      </c>
      <c r="C111" s="43">
        <v>2240</v>
      </c>
      <c r="D111" s="17">
        <f>400+4000-590</f>
        <v>3810</v>
      </c>
      <c r="E111" s="45" t="s">
        <v>13</v>
      </c>
      <c r="F111" s="45" t="s">
        <v>163</v>
      </c>
      <c r="G111" s="43" t="s">
        <v>21</v>
      </c>
    </row>
    <row r="112" spans="1:7" s="33" customFormat="1" ht="41.25" customHeight="1">
      <c r="A112" s="42"/>
      <c r="B112" s="45"/>
      <c r="C112" s="44"/>
      <c r="D112" s="17" t="s">
        <v>149</v>
      </c>
      <c r="E112" s="45"/>
      <c r="F112" s="45"/>
      <c r="G112" s="44"/>
    </row>
    <row r="113" spans="1:7" s="33" customFormat="1" ht="18.75" customHeight="1">
      <c r="A113" s="41">
        <v>53</v>
      </c>
      <c r="B113" s="45" t="s">
        <v>164</v>
      </c>
      <c r="C113" s="43">
        <v>2240</v>
      </c>
      <c r="D113" s="17">
        <v>590</v>
      </c>
      <c r="E113" s="45" t="s">
        <v>13</v>
      </c>
      <c r="F113" s="43" t="s">
        <v>163</v>
      </c>
      <c r="G113" s="43" t="s">
        <v>166</v>
      </c>
    </row>
    <row r="114" spans="1:7" s="33" customFormat="1" ht="31.5" customHeight="1">
      <c r="A114" s="42"/>
      <c r="B114" s="45"/>
      <c r="C114" s="44"/>
      <c r="D114" s="17" t="s">
        <v>165</v>
      </c>
      <c r="E114" s="45"/>
      <c r="F114" s="44"/>
      <c r="G114" s="44"/>
    </row>
    <row r="115" spans="1:7" s="33" customFormat="1" ht="13.5" customHeight="1">
      <c r="A115" s="41">
        <v>54</v>
      </c>
      <c r="B115" s="45" t="s">
        <v>118</v>
      </c>
      <c r="C115" s="45">
        <v>2240</v>
      </c>
      <c r="D115" s="17">
        <v>15000</v>
      </c>
      <c r="E115" s="45" t="s">
        <v>13</v>
      </c>
      <c r="F115" s="45" t="s">
        <v>163</v>
      </c>
      <c r="G115" s="45" t="s">
        <v>119</v>
      </c>
    </row>
    <row r="116" spans="1:7" s="33" customFormat="1" ht="40.5" customHeight="1">
      <c r="A116" s="42"/>
      <c r="B116" s="45"/>
      <c r="C116" s="45"/>
      <c r="D116" s="17" t="s">
        <v>137</v>
      </c>
      <c r="E116" s="45"/>
      <c r="F116" s="45"/>
      <c r="G116" s="45"/>
    </row>
    <row r="117" spans="1:7" s="33" customFormat="1" ht="15.75" customHeight="1">
      <c r="A117" s="41">
        <v>55</v>
      </c>
      <c r="B117" s="45" t="s">
        <v>120</v>
      </c>
      <c r="C117" s="45">
        <v>2240</v>
      </c>
      <c r="D117" s="17">
        <v>10000</v>
      </c>
      <c r="E117" s="45" t="s">
        <v>13</v>
      </c>
      <c r="F117" s="45" t="s">
        <v>163</v>
      </c>
      <c r="G117" s="45" t="s">
        <v>121</v>
      </c>
    </row>
    <row r="118" spans="1:7" s="33" customFormat="1" ht="38.25" customHeight="1">
      <c r="A118" s="42"/>
      <c r="B118" s="45"/>
      <c r="C118" s="45"/>
      <c r="D118" s="17" t="s">
        <v>129</v>
      </c>
      <c r="E118" s="45"/>
      <c r="F118" s="45"/>
      <c r="G118" s="45"/>
    </row>
    <row r="119" spans="1:7" s="37" customFormat="1" ht="12.75" customHeight="1">
      <c r="A119" s="41">
        <v>56</v>
      </c>
      <c r="B119" s="51" t="s">
        <v>117</v>
      </c>
      <c r="C119" s="51">
        <v>2240</v>
      </c>
      <c r="D119" s="20">
        <v>18604</v>
      </c>
      <c r="E119" s="45" t="s">
        <v>13</v>
      </c>
      <c r="F119" s="45" t="s">
        <v>163</v>
      </c>
      <c r="G119" s="51" t="s">
        <v>127</v>
      </c>
    </row>
    <row r="120" spans="1:7" s="37" customFormat="1" ht="50.25" customHeight="1">
      <c r="A120" s="42"/>
      <c r="B120" s="51"/>
      <c r="C120" s="51"/>
      <c r="D120" s="20" t="s">
        <v>186</v>
      </c>
      <c r="E120" s="45"/>
      <c r="F120" s="45"/>
      <c r="G120" s="51"/>
    </row>
    <row r="121" spans="1:7" s="33" customFormat="1" ht="17.25" customHeight="1">
      <c r="A121" s="41">
        <v>57</v>
      </c>
      <c r="B121" s="51" t="s">
        <v>117</v>
      </c>
      <c r="C121" s="45">
        <v>2240</v>
      </c>
      <c r="D121" s="17">
        <v>12000</v>
      </c>
      <c r="E121" s="45" t="s">
        <v>13</v>
      </c>
      <c r="F121" s="45" t="s">
        <v>163</v>
      </c>
      <c r="G121" s="51" t="s">
        <v>151</v>
      </c>
    </row>
    <row r="122" spans="1:7" s="33" customFormat="1" ht="35.25" customHeight="1">
      <c r="A122" s="42"/>
      <c r="B122" s="51"/>
      <c r="C122" s="45"/>
      <c r="D122" s="17" t="s">
        <v>180</v>
      </c>
      <c r="E122" s="45"/>
      <c r="F122" s="45"/>
      <c r="G122" s="51"/>
    </row>
    <row r="123" spans="1:7" s="33" customFormat="1" ht="15.75" customHeight="1">
      <c r="A123" s="41">
        <v>58</v>
      </c>
      <c r="B123" s="51" t="s">
        <v>117</v>
      </c>
      <c r="C123" s="45">
        <v>2240</v>
      </c>
      <c r="D123" s="17">
        <f>6988+2000</f>
        <v>8988</v>
      </c>
      <c r="E123" s="45" t="s">
        <v>13</v>
      </c>
      <c r="F123" s="45" t="s">
        <v>163</v>
      </c>
      <c r="G123" s="51" t="s">
        <v>152</v>
      </c>
    </row>
    <row r="124" spans="1:7" s="33" customFormat="1" ht="47.25" customHeight="1">
      <c r="A124" s="42"/>
      <c r="B124" s="51"/>
      <c r="C124" s="45"/>
      <c r="D124" s="17" t="s">
        <v>181</v>
      </c>
      <c r="E124" s="45"/>
      <c r="F124" s="45"/>
      <c r="G124" s="51"/>
    </row>
    <row r="125" spans="1:7" s="33" customFormat="1" ht="15" customHeight="1">
      <c r="A125" s="41">
        <v>59</v>
      </c>
      <c r="B125" s="51" t="s">
        <v>117</v>
      </c>
      <c r="C125" s="45">
        <v>2240</v>
      </c>
      <c r="D125" s="17">
        <v>50000</v>
      </c>
      <c r="E125" s="45" t="s">
        <v>13</v>
      </c>
      <c r="F125" s="45" t="s">
        <v>163</v>
      </c>
      <c r="G125" s="51" t="s">
        <v>153</v>
      </c>
    </row>
    <row r="126" spans="1:7" s="33" customFormat="1" ht="47.25" customHeight="1">
      <c r="A126" s="42"/>
      <c r="B126" s="51"/>
      <c r="C126" s="45"/>
      <c r="D126" s="17" t="s">
        <v>185</v>
      </c>
      <c r="E126" s="45"/>
      <c r="F126" s="45"/>
      <c r="G126" s="51"/>
    </row>
    <row r="127" spans="1:7" s="33" customFormat="1" ht="19.5" customHeight="1">
      <c r="A127" s="41">
        <v>60</v>
      </c>
      <c r="B127" s="45" t="s">
        <v>124</v>
      </c>
      <c r="C127" s="45">
        <v>2240</v>
      </c>
      <c r="D127" s="17">
        <v>3540</v>
      </c>
      <c r="E127" s="45" t="s">
        <v>13</v>
      </c>
      <c r="F127" s="45" t="s">
        <v>163</v>
      </c>
      <c r="G127" s="43" t="s">
        <v>29</v>
      </c>
    </row>
    <row r="128" spans="1:7" s="33" customFormat="1" ht="27" customHeight="1">
      <c r="A128" s="42"/>
      <c r="B128" s="45"/>
      <c r="C128" s="45"/>
      <c r="D128" s="17" t="s">
        <v>150</v>
      </c>
      <c r="E128" s="45"/>
      <c r="F128" s="45"/>
      <c r="G128" s="44"/>
    </row>
    <row r="129" spans="1:8" s="33" customFormat="1" ht="15.75" customHeight="1">
      <c r="A129" s="39"/>
      <c r="B129" s="10" t="s">
        <v>10</v>
      </c>
      <c r="C129" s="21"/>
      <c r="D129" s="17">
        <f>D89+D91+D93+D95+D97+D99+D101+D103+D105+D107+D109+D111+D113+D115+D117+D119+D121+D123+D125+D127</f>
        <v>244200</v>
      </c>
      <c r="E129" s="21"/>
      <c r="F129" s="21"/>
      <c r="G129" s="21"/>
      <c r="H129" s="34"/>
    </row>
    <row r="130" spans="1:7" s="33" customFormat="1" ht="15.75" customHeight="1">
      <c r="A130" s="41">
        <v>61</v>
      </c>
      <c r="B130" s="45" t="s">
        <v>47</v>
      </c>
      <c r="C130" s="45">
        <v>3110</v>
      </c>
      <c r="D130" s="17">
        <v>10000</v>
      </c>
      <c r="E130" s="45" t="s">
        <v>13</v>
      </c>
      <c r="F130" s="45" t="s">
        <v>163</v>
      </c>
      <c r="G130" s="45" t="s">
        <v>18</v>
      </c>
    </row>
    <row r="131" spans="1:7" s="33" customFormat="1" ht="26.25" customHeight="1">
      <c r="A131" s="42"/>
      <c r="B131" s="45"/>
      <c r="C131" s="45"/>
      <c r="D131" s="17" t="s">
        <v>129</v>
      </c>
      <c r="E131" s="45"/>
      <c r="F131" s="45"/>
      <c r="G131" s="45"/>
    </row>
    <row r="132" spans="1:7" s="33" customFormat="1" ht="21" customHeight="1">
      <c r="A132" s="41">
        <v>62</v>
      </c>
      <c r="B132" s="45" t="s">
        <v>56</v>
      </c>
      <c r="C132" s="45">
        <v>3110</v>
      </c>
      <c r="D132" s="17">
        <v>40000</v>
      </c>
      <c r="E132" s="45" t="s">
        <v>13</v>
      </c>
      <c r="F132" s="45" t="s">
        <v>163</v>
      </c>
      <c r="G132" s="43" t="s">
        <v>128</v>
      </c>
    </row>
    <row r="133" spans="1:7" s="33" customFormat="1" ht="26.25" customHeight="1">
      <c r="A133" s="42"/>
      <c r="B133" s="45"/>
      <c r="C133" s="45"/>
      <c r="D133" s="17" t="s">
        <v>154</v>
      </c>
      <c r="E133" s="45"/>
      <c r="F133" s="45"/>
      <c r="G133" s="44"/>
    </row>
    <row r="134" spans="1:7" s="33" customFormat="1" ht="15.75">
      <c r="A134" s="39"/>
      <c r="B134" s="10" t="s">
        <v>9</v>
      </c>
      <c r="C134" s="21"/>
      <c r="D134" s="9">
        <f>D130+D132</f>
        <v>50000</v>
      </c>
      <c r="E134" s="21"/>
      <c r="F134" s="21"/>
      <c r="G134" s="21"/>
    </row>
    <row r="135" spans="1:7" s="33" customFormat="1" ht="18" customHeight="1">
      <c r="A135" s="41">
        <v>63</v>
      </c>
      <c r="B135" s="45" t="s">
        <v>104</v>
      </c>
      <c r="C135" s="45">
        <v>2272</v>
      </c>
      <c r="D135" s="9">
        <v>64900</v>
      </c>
      <c r="E135" s="45" t="s">
        <v>13</v>
      </c>
      <c r="F135" s="45" t="s">
        <v>163</v>
      </c>
      <c r="G135" s="45" t="s">
        <v>103</v>
      </c>
    </row>
    <row r="136" spans="1:7" s="33" customFormat="1" ht="29.25" customHeight="1">
      <c r="A136" s="42"/>
      <c r="B136" s="45"/>
      <c r="C136" s="45"/>
      <c r="D136" s="21" t="s">
        <v>155</v>
      </c>
      <c r="E136" s="45"/>
      <c r="F136" s="45"/>
      <c r="G136" s="45"/>
    </row>
    <row r="137" spans="1:7" s="33" customFormat="1" ht="15.75">
      <c r="A137" s="41">
        <v>64</v>
      </c>
      <c r="B137" s="45" t="s">
        <v>105</v>
      </c>
      <c r="C137" s="45">
        <v>2273</v>
      </c>
      <c r="D137" s="9">
        <f>15000+122800</f>
        <v>137800</v>
      </c>
      <c r="E137" s="45" t="s">
        <v>13</v>
      </c>
      <c r="F137" s="45" t="s">
        <v>163</v>
      </c>
      <c r="G137" s="45" t="s">
        <v>12</v>
      </c>
    </row>
    <row r="138" spans="1:7" s="33" customFormat="1" ht="30" customHeight="1">
      <c r="A138" s="42"/>
      <c r="B138" s="45"/>
      <c r="C138" s="45"/>
      <c r="D138" s="40" t="s">
        <v>193</v>
      </c>
      <c r="E138" s="45"/>
      <c r="F138" s="45"/>
      <c r="G138" s="45"/>
    </row>
    <row r="139" spans="1:7" s="33" customFormat="1" ht="15.75">
      <c r="A139" s="26"/>
      <c r="B139" s="10" t="s">
        <v>8</v>
      </c>
      <c r="C139" s="21"/>
      <c r="D139" s="9">
        <f>D137+D135</f>
        <v>202700</v>
      </c>
      <c r="E139" s="21"/>
      <c r="F139" s="21"/>
      <c r="G139" s="21"/>
    </row>
    <row r="140" spans="1:8" ht="16.5" thickBot="1">
      <c r="A140" s="27"/>
      <c r="B140" s="28" t="s">
        <v>11</v>
      </c>
      <c r="C140" s="29"/>
      <c r="D140" s="30">
        <f>D139+D134+D129+D81</f>
        <v>1210384.21</v>
      </c>
      <c r="E140" s="31"/>
      <c r="F140" s="31"/>
      <c r="G140" s="32"/>
      <c r="H140" s="16"/>
    </row>
    <row r="141" spans="1:6" ht="15.75">
      <c r="A141" s="6"/>
      <c r="B141" s="7"/>
      <c r="C141" s="8"/>
      <c r="D141" s="7"/>
      <c r="E141" s="7"/>
      <c r="F141" s="7"/>
    </row>
    <row r="142" spans="1:6" ht="15.75">
      <c r="A142" s="12" t="s">
        <v>159</v>
      </c>
      <c r="B142" s="2"/>
      <c r="C142" s="2"/>
      <c r="D142" s="5"/>
      <c r="E142" s="4"/>
      <c r="F142" s="5" t="s">
        <v>161</v>
      </c>
    </row>
    <row r="143" spans="1:6" ht="44.25" customHeight="1">
      <c r="A143" s="11"/>
      <c r="B143" s="15" t="s">
        <v>156</v>
      </c>
      <c r="C143" s="3"/>
      <c r="D143" s="3" t="s">
        <v>157</v>
      </c>
      <c r="F143" s="14" t="s">
        <v>158</v>
      </c>
    </row>
    <row r="144" spans="1:6" ht="24.75" customHeight="1">
      <c r="A144" s="13" t="s">
        <v>160</v>
      </c>
      <c r="B144" s="2"/>
      <c r="C144" s="2"/>
      <c r="D144" s="5"/>
      <c r="E144" s="4"/>
      <c r="F144" s="5" t="s">
        <v>162</v>
      </c>
    </row>
    <row r="145" spans="1:6" ht="15.75">
      <c r="A145" s="13"/>
      <c r="B145" s="3"/>
      <c r="C145" s="3"/>
      <c r="D145" s="3" t="s">
        <v>157</v>
      </c>
      <c r="F145" s="14" t="s">
        <v>158</v>
      </c>
    </row>
  </sheetData>
  <sheetProtection/>
  <mergeCells count="388">
    <mergeCell ref="A19:A20"/>
    <mergeCell ref="B19:B20"/>
    <mergeCell ref="C19:C20"/>
    <mergeCell ref="E19:E20"/>
    <mergeCell ref="F19:F20"/>
    <mergeCell ref="F31:F32"/>
    <mergeCell ref="C27:C28"/>
    <mergeCell ref="E27:E28"/>
    <mergeCell ref="E23:E24"/>
    <mergeCell ref="B130:B131"/>
    <mergeCell ref="B123:B124"/>
    <mergeCell ref="B115:B116"/>
    <mergeCell ref="B125:B126"/>
    <mergeCell ref="G113:G114"/>
    <mergeCell ref="C21:C22"/>
    <mergeCell ref="B69:B70"/>
    <mergeCell ref="E43:E44"/>
    <mergeCell ref="E121:E122"/>
    <mergeCell ref="E86:E87"/>
    <mergeCell ref="A113:A114"/>
    <mergeCell ref="E21:E22"/>
    <mergeCell ref="F21:F22"/>
    <mergeCell ref="G21:G22"/>
    <mergeCell ref="G132:G133"/>
    <mergeCell ref="B29:B30"/>
    <mergeCell ref="C29:C30"/>
    <mergeCell ref="B132:B133"/>
    <mergeCell ref="C132:C133"/>
    <mergeCell ref="B21:B22"/>
    <mergeCell ref="A123:A124"/>
    <mergeCell ref="A125:A126"/>
    <mergeCell ref="G130:G131"/>
    <mergeCell ref="E125:E126"/>
    <mergeCell ref="G125:G126"/>
    <mergeCell ref="C121:C122"/>
    <mergeCell ref="G123:G124"/>
    <mergeCell ref="E130:E131"/>
    <mergeCell ref="F127:F128"/>
    <mergeCell ref="C130:C131"/>
    <mergeCell ref="F121:F122"/>
    <mergeCell ref="A17:A18"/>
    <mergeCell ref="B17:B18"/>
    <mergeCell ref="C17:C18"/>
    <mergeCell ref="E17:E18"/>
    <mergeCell ref="B67:B68"/>
    <mergeCell ref="B25:B26"/>
    <mergeCell ref="A89:A90"/>
    <mergeCell ref="C93:C94"/>
    <mergeCell ref="E25:E26"/>
    <mergeCell ref="G65:G66"/>
    <mergeCell ref="G49:G50"/>
    <mergeCell ref="G31:G32"/>
    <mergeCell ref="G37:G38"/>
    <mergeCell ref="G27:G28"/>
    <mergeCell ref="B39:B40"/>
    <mergeCell ref="B43:B44"/>
    <mergeCell ref="C43:C44"/>
    <mergeCell ref="F39:F40"/>
    <mergeCell ref="C39:C40"/>
    <mergeCell ref="G77:G78"/>
    <mergeCell ref="E99:E100"/>
    <mergeCell ref="G91:G92"/>
    <mergeCell ref="C99:C100"/>
    <mergeCell ref="C97:C98"/>
    <mergeCell ref="B23:B24"/>
    <mergeCell ref="B35:B36"/>
    <mergeCell ref="C35:C36"/>
    <mergeCell ref="C41:C42"/>
    <mergeCell ref="C59:C60"/>
    <mergeCell ref="G115:G116"/>
    <mergeCell ref="G17:G18"/>
    <mergeCell ref="G41:G42"/>
    <mergeCell ref="G39:G40"/>
    <mergeCell ref="G93:G94"/>
    <mergeCell ref="F45:F46"/>
    <mergeCell ref="F35:F36"/>
    <mergeCell ref="G45:G46"/>
    <mergeCell ref="G43:G44"/>
    <mergeCell ref="G67:G68"/>
    <mergeCell ref="G95:G96"/>
    <mergeCell ref="F99:F100"/>
    <mergeCell ref="C107:C108"/>
    <mergeCell ref="E107:E108"/>
    <mergeCell ref="E95:E96"/>
    <mergeCell ref="G105:G106"/>
    <mergeCell ref="G97:G98"/>
    <mergeCell ref="G103:G104"/>
    <mergeCell ref="G107:G108"/>
    <mergeCell ref="E132:E133"/>
    <mergeCell ref="F132:F133"/>
    <mergeCell ref="G121:G122"/>
    <mergeCell ref="F117:F118"/>
    <mergeCell ref="G119:G120"/>
    <mergeCell ref="E123:E124"/>
    <mergeCell ref="E119:E120"/>
    <mergeCell ref="E127:E128"/>
    <mergeCell ref="G117:G118"/>
    <mergeCell ref="F130:F131"/>
    <mergeCell ref="C127:C128"/>
    <mergeCell ref="F125:F126"/>
    <mergeCell ref="F123:F124"/>
    <mergeCell ref="C123:C124"/>
    <mergeCell ref="E117:E118"/>
    <mergeCell ref="C109:C110"/>
    <mergeCell ref="C117:C118"/>
    <mergeCell ref="C119:C120"/>
    <mergeCell ref="C113:C114"/>
    <mergeCell ref="E113:E114"/>
    <mergeCell ref="G135:G136"/>
    <mergeCell ref="F135:F136"/>
    <mergeCell ref="E135:E136"/>
    <mergeCell ref="B135:B136"/>
    <mergeCell ref="C135:C136"/>
    <mergeCell ref="G137:G138"/>
    <mergeCell ref="F137:F138"/>
    <mergeCell ref="E137:E138"/>
    <mergeCell ref="B137:B138"/>
    <mergeCell ref="C137:C138"/>
    <mergeCell ref="G7:G8"/>
    <mergeCell ref="C9:C10"/>
    <mergeCell ref="E9:E10"/>
    <mergeCell ref="F9:F10"/>
    <mergeCell ref="G9:G10"/>
    <mergeCell ref="F41:F42"/>
    <mergeCell ref="G29:G30"/>
    <mergeCell ref="F37:F38"/>
    <mergeCell ref="G35:G36"/>
    <mergeCell ref="F17:F18"/>
    <mergeCell ref="G15:G16"/>
    <mergeCell ref="C23:C24"/>
    <mergeCell ref="F33:F34"/>
    <mergeCell ref="F23:F24"/>
    <mergeCell ref="G33:G34"/>
    <mergeCell ref="G23:G24"/>
    <mergeCell ref="G25:G26"/>
    <mergeCell ref="G19:G20"/>
    <mergeCell ref="F25:F26"/>
    <mergeCell ref="F7:F8"/>
    <mergeCell ref="F27:F28"/>
    <mergeCell ref="E29:E30"/>
    <mergeCell ref="F29:F30"/>
    <mergeCell ref="C15:C16"/>
    <mergeCell ref="E15:E16"/>
    <mergeCell ref="F15:F16"/>
    <mergeCell ref="E33:E34"/>
    <mergeCell ref="B15:B16"/>
    <mergeCell ref="C7:C8"/>
    <mergeCell ref="E7:E8"/>
    <mergeCell ref="B7:B8"/>
    <mergeCell ref="B9:B10"/>
    <mergeCell ref="C13:C14"/>
    <mergeCell ref="B13:B14"/>
    <mergeCell ref="C25:C26"/>
    <mergeCell ref="E35:E36"/>
    <mergeCell ref="B37:B38"/>
    <mergeCell ref="C37:C38"/>
    <mergeCell ref="E37:E38"/>
    <mergeCell ref="B27:B28"/>
    <mergeCell ref="B31:B32"/>
    <mergeCell ref="C31:C32"/>
    <mergeCell ref="E31:E32"/>
    <mergeCell ref="B33:B34"/>
    <mergeCell ref="C33:C34"/>
    <mergeCell ref="E39:E40"/>
    <mergeCell ref="G51:G52"/>
    <mergeCell ref="B49:B50"/>
    <mergeCell ref="C49:C50"/>
    <mergeCell ref="E49:E50"/>
    <mergeCell ref="F49:F50"/>
    <mergeCell ref="C45:C46"/>
    <mergeCell ref="E45:E46"/>
    <mergeCell ref="G47:G48"/>
    <mergeCell ref="F51:F52"/>
    <mergeCell ref="E41:E42"/>
    <mergeCell ref="E77:E78"/>
    <mergeCell ref="F77:F78"/>
    <mergeCell ref="F43:F44"/>
    <mergeCell ref="E61:E62"/>
    <mergeCell ref="F61:F62"/>
    <mergeCell ref="F57:F58"/>
    <mergeCell ref="E59:E60"/>
    <mergeCell ref="F65:F66"/>
    <mergeCell ref="E71:E72"/>
    <mergeCell ref="C61:C62"/>
    <mergeCell ref="E65:E66"/>
    <mergeCell ref="E79:E80"/>
    <mergeCell ref="C55:C56"/>
    <mergeCell ref="B65:B66"/>
    <mergeCell ref="B63:B64"/>
    <mergeCell ref="C63:C64"/>
    <mergeCell ref="C67:C68"/>
    <mergeCell ref="C65:C66"/>
    <mergeCell ref="B57:B58"/>
    <mergeCell ref="C57:C58"/>
    <mergeCell ref="G63:G64"/>
    <mergeCell ref="E89:E90"/>
    <mergeCell ref="F89:F90"/>
    <mergeCell ref="G79:G80"/>
    <mergeCell ref="G69:G70"/>
    <mergeCell ref="F79:F80"/>
    <mergeCell ref="F71:F72"/>
    <mergeCell ref="G71:G72"/>
    <mergeCell ref="G86:G87"/>
    <mergeCell ref="G84:G85"/>
    <mergeCell ref="E57:E58"/>
    <mergeCell ref="F111:F112"/>
    <mergeCell ref="F107:F108"/>
    <mergeCell ref="E105:E106"/>
    <mergeCell ref="F101:F102"/>
    <mergeCell ref="E111:E112"/>
    <mergeCell ref="E109:E110"/>
    <mergeCell ref="F59:F60"/>
    <mergeCell ref="E67:E68"/>
    <mergeCell ref="G111:G112"/>
    <mergeCell ref="G101:G102"/>
    <mergeCell ref="F91:F92"/>
    <mergeCell ref="G89:G90"/>
    <mergeCell ref="F93:F94"/>
    <mergeCell ref="G99:G100"/>
    <mergeCell ref="F95:F96"/>
    <mergeCell ref="F109:F110"/>
    <mergeCell ref="F105:F106"/>
    <mergeCell ref="G109:G110"/>
    <mergeCell ref="F67:F68"/>
    <mergeCell ref="F115:F116"/>
    <mergeCell ref="C95:C96"/>
    <mergeCell ref="C91:C92"/>
    <mergeCell ref="F84:F85"/>
    <mergeCell ref="C103:C104"/>
    <mergeCell ref="E103:E104"/>
    <mergeCell ref="C105:C106"/>
    <mergeCell ref="E115:E116"/>
    <mergeCell ref="F113:F114"/>
    <mergeCell ref="F97:F98"/>
    <mergeCell ref="F82:F83"/>
    <mergeCell ref="E69:E70"/>
    <mergeCell ref="C84:C85"/>
    <mergeCell ref="C82:C83"/>
    <mergeCell ref="F86:F87"/>
    <mergeCell ref="C115:C116"/>
    <mergeCell ref="C111:C112"/>
    <mergeCell ref="B91:B92"/>
    <mergeCell ref="C101:C102"/>
    <mergeCell ref="C77:C78"/>
    <mergeCell ref="B82:B83"/>
    <mergeCell ref="B89:B90"/>
    <mergeCell ref="B107:B108"/>
    <mergeCell ref="B84:B85"/>
    <mergeCell ref="B113:B114"/>
    <mergeCell ref="A13:A14"/>
    <mergeCell ref="A53:A54"/>
    <mergeCell ref="B79:B80"/>
    <mergeCell ref="B71:B72"/>
    <mergeCell ref="B59:B60"/>
    <mergeCell ref="B55:B56"/>
    <mergeCell ref="B77:B78"/>
    <mergeCell ref="B61:B62"/>
    <mergeCell ref="A79:A80"/>
    <mergeCell ref="A73:A74"/>
    <mergeCell ref="A15:A16"/>
    <mergeCell ref="A9:A10"/>
    <mergeCell ref="A47:A48"/>
    <mergeCell ref="A84:A85"/>
    <mergeCell ref="A82:A83"/>
    <mergeCell ref="A41:A42"/>
    <mergeCell ref="A43:A44"/>
    <mergeCell ref="A59:A60"/>
    <mergeCell ref="A57:A58"/>
    <mergeCell ref="A11:A12"/>
    <mergeCell ref="A7:A8"/>
    <mergeCell ref="A39:A40"/>
    <mergeCell ref="A37:A38"/>
    <mergeCell ref="A35:A36"/>
    <mergeCell ref="A33:A34"/>
    <mergeCell ref="A31:A32"/>
    <mergeCell ref="A29:A30"/>
    <mergeCell ref="A25:A26"/>
    <mergeCell ref="A27:A28"/>
    <mergeCell ref="A23:A24"/>
    <mergeCell ref="A49:A50"/>
    <mergeCell ref="F55:F56"/>
    <mergeCell ref="A77:A78"/>
    <mergeCell ref="A65:A66"/>
    <mergeCell ref="A63:A64"/>
    <mergeCell ref="B45:B46"/>
    <mergeCell ref="A45:A46"/>
    <mergeCell ref="A51:A52"/>
    <mergeCell ref="C69:C70"/>
    <mergeCell ref="B73:B74"/>
    <mergeCell ref="A1:G1"/>
    <mergeCell ref="A2:G2"/>
    <mergeCell ref="A3:G3"/>
    <mergeCell ref="A4:G4"/>
    <mergeCell ref="A101:A102"/>
    <mergeCell ref="A71:A72"/>
    <mergeCell ref="A67:A68"/>
    <mergeCell ref="E101:E102"/>
    <mergeCell ref="F69:F70"/>
    <mergeCell ref="A93:A94"/>
    <mergeCell ref="A121:A122"/>
    <mergeCell ref="C89:C90"/>
    <mergeCell ref="E97:E98"/>
    <mergeCell ref="A117:A118"/>
    <mergeCell ref="A115:A116"/>
    <mergeCell ref="A105:A106"/>
    <mergeCell ref="A109:A110"/>
    <mergeCell ref="B121:B122"/>
    <mergeCell ref="B103:B104"/>
    <mergeCell ref="A97:A98"/>
    <mergeCell ref="A137:A138"/>
    <mergeCell ref="A135:A136"/>
    <mergeCell ref="A69:A70"/>
    <mergeCell ref="E91:E92"/>
    <mergeCell ref="B93:B94"/>
    <mergeCell ref="F119:F120"/>
    <mergeCell ref="A127:A128"/>
    <mergeCell ref="B127:B128"/>
    <mergeCell ref="A119:A120"/>
    <mergeCell ref="C125:C126"/>
    <mergeCell ref="G73:G74"/>
    <mergeCell ref="C51:C52"/>
    <mergeCell ref="E51:E52"/>
    <mergeCell ref="E47:E48"/>
    <mergeCell ref="C47:C48"/>
    <mergeCell ref="G55:G56"/>
    <mergeCell ref="G57:G58"/>
    <mergeCell ref="E55:E56"/>
    <mergeCell ref="F47:F48"/>
    <mergeCell ref="E73:E74"/>
    <mergeCell ref="B109:B110"/>
    <mergeCell ref="B119:B120"/>
    <mergeCell ref="B95:B96"/>
    <mergeCell ref="B97:B98"/>
    <mergeCell ref="B111:B112"/>
    <mergeCell ref="B101:B102"/>
    <mergeCell ref="B105:B106"/>
    <mergeCell ref="B99:B100"/>
    <mergeCell ref="B117:B118"/>
    <mergeCell ref="A111:A112"/>
    <mergeCell ref="G53:G54"/>
    <mergeCell ref="F103:F104"/>
    <mergeCell ref="E93:E94"/>
    <mergeCell ref="E63:E64"/>
    <mergeCell ref="A61:A62"/>
    <mergeCell ref="A55:A56"/>
    <mergeCell ref="G61:G62"/>
    <mergeCell ref="G59:G60"/>
    <mergeCell ref="C73:C74"/>
    <mergeCell ref="G11:G12"/>
    <mergeCell ref="F11:F12"/>
    <mergeCell ref="E11:E12"/>
    <mergeCell ref="C11:C12"/>
    <mergeCell ref="B11:B12"/>
    <mergeCell ref="F53:F54"/>
    <mergeCell ref="E53:E54"/>
    <mergeCell ref="B47:B48"/>
    <mergeCell ref="B51:B52"/>
    <mergeCell ref="B41:B42"/>
    <mergeCell ref="B75:B76"/>
    <mergeCell ref="C75:C76"/>
    <mergeCell ref="A75:A76"/>
    <mergeCell ref="B86:B87"/>
    <mergeCell ref="C86:C87"/>
    <mergeCell ref="C53:C54"/>
    <mergeCell ref="B53:B54"/>
    <mergeCell ref="A86:A87"/>
    <mergeCell ref="C79:C80"/>
    <mergeCell ref="C71:C72"/>
    <mergeCell ref="A132:A133"/>
    <mergeCell ref="A91:A92"/>
    <mergeCell ref="A95:A96"/>
    <mergeCell ref="A99:A100"/>
    <mergeCell ref="A103:A104"/>
    <mergeCell ref="G82:G83"/>
    <mergeCell ref="E84:E85"/>
    <mergeCell ref="A107:A108"/>
    <mergeCell ref="A130:A131"/>
    <mergeCell ref="G127:G128"/>
    <mergeCell ref="A21:A22"/>
    <mergeCell ref="G13:G14"/>
    <mergeCell ref="F13:F14"/>
    <mergeCell ref="E13:E14"/>
    <mergeCell ref="E82:E83"/>
    <mergeCell ref="F73:F74"/>
    <mergeCell ref="F63:F64"/>
    <mergeCell ref="G75:G76"/>
    <mergeCell ref="F75:F76"/>
    <mergeCell ref="E75:E76"/>
  </mergeCells>
  <printOptions/>
  <pageMargins left="0" right="0" top="0.7874015748031497" bottom="0.5905511811023623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2017-11-07T14:23:47Z</dcterms:modified>
  <cp:category/>
  <cp:version/>
  <cp:contentType/>
  <cp:contentStatus/>
</cp:coreProperties>
</file>